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01-13-01" sheetId="2" r:id="rId2"/>
    <sheet name="SO 98-98" sheetId="3" r:id="rId3"/>
  </sheets>
  <definedNames/>
  <calcPr/>
  <webPublishing/>
</workbook>
</file>

<file path=xl/sharedStrings.xml><?xml version="1.0" encoding="utf-8"?>
<sst xmlns="http://schemas.openxmlformats.org/spreadsheetml/2006/main" count="1469" uniqueCount="412">
  <si>
    <t>Aspe</t>
  </si>
  <si>
    <t>Rekapitulace ceny</t>
  </si>
  <si>
    <t>5213530032</t>
  </si>
  <si>
    <t>Výstavba PZS přejezdu P3022 v km 10,579 trati Mělník - Mladá Boleslav hl.n.</t>
  </si>
  <si>
    <t>ZŘ</t>
  </si>
  <si>
    <t>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</si>
  <si>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</si>
  <si>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</si>
  <si>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</si>
  <si>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</si>
  <si>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</si>
  <si>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</si>
  <si>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</si>
  <si>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</si>
  <si>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</si>
  <si>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</si>
  <si>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01-13-01</t>
  </si>
  <si>
    <t>PZS v km 10,579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</si>
  <si>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</si>
  <si>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</si>
  <si>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</si>
  <si>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</si>
  <si>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</si>
  <si>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</si>
  <si>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</si>
  <si>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</si>
  <si>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</si>
  <si>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</si>
  <si>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</si>
  <si>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</si>
  <si>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</si>
  <si>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</si>
  <si>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</si>
  <si>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</si>
  <si>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</si>
  <si>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</si>
  <si>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</si>
  <si>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</si>
  <si>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</si>
  <si>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</si>
  <si>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</si>
  <si>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</si>
  <si>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</si>
  <si>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</si>
  <si>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</si>
  <si>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01-13-01</t>
  </si>
  <si>
    <t>SD</t>
  </si>
  <si>
    <t>1</t>
  </si>
  <si>
    <t>P</t>
  </si>
  <si>
    <t>75D161</t>
  </si>
  <si>
    <t/>
  </si>
  <si>
    <t>RELÉOVÝ DOMEK (DO 9 M2) PREFABRIKOVANÝ, IZOLOVANÝ, S KLIMATIZACÍ A VNITŘNÍ KABELIZACÍ - DODÁVKA</t>
  </si>
  <si>
    <t>KUS</t>
  </si>
  <si>
    <t>OTSKP</t>
  </si>
  <si>
    <t>PP</t>
  </si>
  <si>
    <t>VV</t>
  </si>
  <si>
    <t>Technologický objekt PZS 10,579</t>
  </si>
  <si>
    <t>TS</t>
  </si>
  <si>
    <t>Technická specifikace položky odpovídá příslušné cenové soustavě</t>
  </si>
  <si>
    <t>75D167</t>
  </si>
  <si>
    <t>RELÉOVÝ DOMEK (DO 9 M2) PREFABRIKOVANÝ - MONTÁŽ</t>
  </si>
  <si>
    <t>899121</t>
  </si>
  <si>
    <t>MŘÍŽE OCELOVÉ SAMOSTATNÉ</t>
  </si>
  <si>
    <t>Mříže pro technologický objekt PZS 10,579</t>
  </si>
  <si>
    <t>Položka zahrnuje dodávku a osazení předepsané mříže včetně rámu</t>
  </si>
  <si>
    <t>4</t>
  </si>
  <si>
    <t>75B411</t>
  </si>
  <si>
    <t>STOJANOVÁ ŘADA PRO 1 STOJAN - DODÁVKA</t>
  </si>
  <si>
    <t>Stojanová řada pro stojan PZS 10,579</t>
  </si>
  <si>
    <t>5</t>
  </si>
  <si>
    <t>75B417</t>
  </si>
  <si>
    <t>STOJANOVÁ ŘADA PRO 1 STOJAN - MONTÁŽ</t>
  </si>
  <si>
    <t>6</t>
  </si>
  <si>
    <t>75D181</t>
  </si>
  <si>
    <t>NAPÁJECÍ SKŘÍŇ PŘEJEZDOVÉHO ZABEZPEČOVACÍHO ZAŘÍZENÍ - DODÁVKA</t>
  </si>
  <si>
    <t>Napájecí skříň pro PZS 10,579</t>
  </si>
  <si>
    <t>7</t>
  </si>
  <si>
    <t>75D187</t>
  </si>
  <si>
    <t>NAPÁJECÍ SKŘÍŇ PŘEJEZDOVÉHO ZABEZPEČOVACÍHO ZAŘÍZENÍ - MONTÁŽ</t>
  </si>
  <si>
    <t>8</t>
  </si>
  <si>
    <t>75D111</t>
  </si>
  <si>
    <t>SKŘÍŇ LOGIKY RELÉOVÉHO PŘEJEZDOVÉHO ZABEZPEČOVACÍHO ZAŘÍZENÍ - DODÁVKA</t>
  </si>
  <si>
    <t>Technologie reléová s elektronickými doplňky pro PZS 10,579</t>
  </si>
  <si>
    <t>9</t>
  </si>
  <si>
    <t>75D117</t>
  </si>
  <si>
    <t>SKŘÍŇ LOGIKY RELÉOVÉHO PŘEJEZDOVÉHO ZABEZPEČOVACÍHO ZAŘÍZENÍ - MONTÁŽ</t>
  </si>
  <si>
    <t>10</t>
  </si>
  <si>
    <t>746761</t>
  </si>
  <si>
    <t>ZDROJ STŘÍDAVÉHO PROUDU DC/AC 1-F DO 6 A</t>
  </si>
  <si>
    <t>Zdroj pro světla přejezdníků</t>
  </si>
  <si>
    <t>11</t>
  </si>
  <si>
    <t>75B6N1</t>
  </si>
  <si>
    <t>BEZÚDRŽBOVÁ BATERIE 24 V/420 AH - DODÁVKA</t>
  </si>
  <si>
    <t>Baterie pro technologii PZS 10,579</t>
  </si>
  <si>
    <t>12</t>
  </si>
  <si>
    <t>75B6T7</t>
  </si>
  <si>
    <t>BATERIE - MONTÁŽ</t>
  </si>
  <si>
    <t>13</t>
  </si>
  <si>
    <t>7467D1</t>
  </si>
  <si>
    <t>STOJAN PRO AKUMULÁTORY/BATERIE DO 150 AH</t>
  </si>
  <si>
    <t>Stojan pro baterii</t>
  </si>
  <si>
    <t>14</t>
  </si>
  <si>
    <t>75B871</t>
  </si>
  <si>
    <t>ZAŘÍZENÍ BEZPEČNÉ KOMUNIKACE MEZI ZABEZPEČOVACÍMI ZAŘÍZENÍMI (32 PERIFERIÍ) - DODÁVKA</t>
  </si>
  <si>
    <t>Diagnostický systém PZS 10,579</t>
  </si>
  <si>
    <t>15</t>
  </si>
  <si>
    <t>75B877</t>
  </si>
  <si>
    <t>ZAŘÍZENÍ BEZPEČNÉ KOMUNIKACE MEZI ZABEZPEČOVACÍMI ZAŘÍZENÍMI (32 PERIFERIÍ) - MONTÁŽ</t>
  </si>
  <si>
    <t>16</t>
  </si>
  <si>
    <t>744231</t>
  </si>
  <si>
    <t>KABELOVÁ SKŘÍŇ VENKOVNÍ SPOLEČNÁ PŘÍSTROJOVÁ PRO PŘEJEZDY</t>
  </si>
  <si>
    <t>Společná skříň přístrojová pro PZS 10,579</t>
  </si>
  <si>
    <t>17</t>
  </si>
  <si>
    <t>75B497</t>
  </si>
  <si>
    <t>SKŘÍŇ KABELOVÁ - MONTÁŽ</t>
  </si>
  <si>
    <t>18</t>
  </si>
  <si>
    <t>75C931</t>
  </si>
  <si>
    <t>SKŘÍŇ S POČÍTAČI NÁPRAV 8 BODŮ/7 ÚSEKŮ - DODÁVKA</t>
  </si>
  <si>
    <t>Skříně poč. náprav PZS 10,579</t>
  </si>
  <si>
    <t>19</t>
  </si>
  <si>
    <t>75C937</t>
  </si>
  <si>
    <t>SKŘÍŇ S POČÍTAČI NÁPRAV 8 BODŮ/7 ÚSEKŮ - MONTÁŽ</t>
  </si>
  <si>
    <t>20</t>
  </si>
  <si>
    <t>75C911</t>
  </si>
  <si>
    <t>SNÍMAČ POČÍTAČE NÁPRAV - DODÁVKA</t>
  </si>
  <si>
    <t>Čidlo PB1, PB2, PB3, PB4, PB5</t>
  </si>
  <si>
    <t>21</t>
  </si>
  <si>
    <t>75C917</t>
  </si>
  <si>
    <t>SNÍMAČ POČÍTAČE NÁPRAV - MONTÁŽ</t>
  </si>
  <si>
    <t>22</t>
  </si>
  <si>
    <t>75D211</t>
  </si>
  <si>
    <t>VÝSTRAŽNÍK SE ZÁVOROU, 1 SKŘÍŇ - DODÁVKA</t>
  </si>
  <si>
    <t>Závorové stojany "A", "C" a "D" PZS 10,579</t>
  </si>
  <si>
    <t>23</t>
  </si>
  <si>
    <t>75D217</t>
  </si>
  <si>
    <t>VÝSTRAŽNÍK SE ZÁVOROU, 1 SKŘÍŇ - MONTÁŽ</t>
  </si>
  <si>
    <t>24</t>
  </si>
  <si>
    <t>75D231</t>
  </si>
  <si>
    <t>VÝSTRAŽNÍK SE ZÁVOROU, 2 SKŘÍNĚ - DODÁVKA</t>
  </si>
  <si>
    <t>Závorový stojan "B" PZS 10,579</t>
  </si>
  <si>
    <t>25</t>
  </si>
  <si>
    <t>75D237</t>
  </si>
  <si>
    <t>VÝSTRAŽNÍK SE ZÁVOROU, 2 SKŘÍNĚ - MONTÁŽ</t>
  </si>
  <si>
    <t>26</t>
  </si>
  <si>
    <t>75D261</t>
  </si>
  <si>
    <t>PŘEJEZDNÍK - DODÁVKA</t>
  </si>
  <si>
    <t>Přejezdníky X101, X112 a OX106</t>
  </si>
  <si>
    <t>27</t>
  </si>
  <si>
    <t>75D267</t>
  </si>
  <si>
    <t>PŘEJEZDNÍK - MONTÁŽ</t>
  </si>
  <si>
    <t>28</t>
  </si>
  <si>
    <t>75E157</t>
  </si>
  <si>
    <t>PŘEZKOUŠENÍ A REGULACE NÁVĚSTIDEL</t>
  </si>
  <si>
    <t>Přezkoušení přejezdníků</t>
  </si>
  <si>
    <t>29</t>
  </si>
  <si>
    <t>75C721</t>
  </si>
  <si>
    <t>VZDÁLENOSTNÍ UPOZORNOVADLO, NEPROMĚNNÉ NÁVĚSTIDLO SE ZÁKLADEM - DODÁVKA</t>
  </si>
  <si>
    <t>Pro přejezdníky</t>
  </si>
  <si>
    <t>30</t>
  </si>
  <si>
    <t>75C727</t>
  </si>
  <si>
    <t>VZDÁLENOSTNÍ UPOZORNOVADLO, NEPROMĚNNÉ NÁVĚSTIDLO SE ZÁKLADEM - MONTÁŽ</t>
  </si>
  <si>
    <t>31</t>
  </si>
  <si>
    <t>75B341</t>
  </si>
  <si>
    <t>SEKCE KONTROLNÍ SKŘÍNĚ - DODÁVKA</t>
  </si>
  <si>
    <t>Indokační a ovládací skříňka PZS 10,579, ohlašovací pracoviště</t>
  </si>
  <si>
    <t>32</t>
  </si>
  <si>
    <t>75B347</t>
  </si>
  <si>
    <t>SEKCE KONTROLNÍ SKŘÍNĚ - MONTÁŽ</t>
  </si>
  <si>
    <t>33</t>
  </si>
  <si>
    <t>46511</t>
  </si>
  <si>
    <t>DLAŽBY Z DÍLCŮ BETONOVÝCH</t>
  </si>
  <si>
    <t>M3</t>
  </si>
  <si>
    <t>Dlažba kolem technologického objektu a před záv. stojany "A","B","C" a "D"</t>
  </si>
  <si>
    <t>34</t>
  </si>
  <si>
    <t>75E197</t>
  </si>
  <si>
    <t>PŘÍPRAVA A CELKOVÉ ZKOUŠKY PŘEJEZDOVÉHO ZABEZPEČOVACÍHO ZAŘÍZENÍ PRO JEDNU KOLEJ</t>
  </si>
  <si>
    <t>Přezkoušení technologie PZS 10,579</t>
  </si>
  <si>
    <t>35</t>
  </si>
  <si>
    <t>75E1C7</t>
  </si>
  <si>
    <t>PROTOKOL UTZ</t>
  </si>
  <si>
    <t>Protokol pro technologii PZS 10,579</t>
  </si>
  <si>
    <t>36</t>
  </si>
  <si>
    <t>747213</t>
  </si>
  <si>
    <t>CELKOVÁ PROHLÍDKA, ZKOUŠENÍ, MĚŘENÍ A VYHOTOVENÍ VÝCHOZÍ REVIZNÍ ZPRÁVY, PRO OBJEM IN PŘES 500 DO 1000 TIS. KČ</t>
  </si>
  <si>
    <t>Prohlídka, přezkoušení, měření vyhotovení výchozí rev. zprávy PZS 10,579 a rozváděče RE1</t>
  </si>
  <si>
    <t>37</t>
  </si>
  <si>
    <t>747214</t>
  </si>
  <si>
    <t>CELKOVÁ PROHLÍDKA, ZKOUŠENÍ, MĚŘENÍ A VYHOTOVENÍ VÝCHOZÍ REVIZNÍ ZPRÁVY, PRO OBJEM IN - PŘÍPLATEK ZA KAŽDÝCH DALŠÍCH I ZAPOČATÝCH 500 TIS. K</t>
  </si>
  <si>
    <t>38</t>
  </si>
  <si>
    <t>744633</t>
  </si>
  <si>
    <t>JISTIČ TŘÍPÓLOVÝ (10 KA) OD 13 DO 20 A</t>
  </si>
  <si>
    <t>Jistič pro navýšení příkonu rozváděče RE1</t>
  </si>
  <si>
    <t>39</t>
  </si>
  <si>
    <t>743733</t>
  </si>
  <si>
    <t>ÚPRAVA ROZVADĚČE NN PRO ZAPLOMBOVÁNÍ</t>
  </si>
  <si>
    <t>Úprava stávajícího rozváděče RE1</t>
  </si>
  <si>
    <t>40</t>
  </si>
  <si>
    <t>744O14</t>
  </si>
  <si>
    <t>ELEKTROMĚR</t>
  </si>
  <si>
    <t>OTKP</t>
  </si>
  <si>
    <t>Elektroměr do rozváděče RE1</t>
  </si>
  <si>
    <t>41</t>
  </si>
  <si>
    <t>744Q22</t>
  </si>
  <si>
    <t>SVODIČ PŘEPĚTÍ TYP 1+2 (TŘÍDA B+C) 3-4 PÓLOVÝ</t>
  </si>
  <si>
    <t>Nový svodič přepětí rozváděče RE1</t>
  </si>
  <si>
    <t>42</t>
  </si>
  <si>
    <t>75IG31</t>
  </si>
  <si>
    <t>ZEMNICÍ DESKA FEZN 2000 X 250 X 3 MM</t>
  </si>
  <si>
    <t>Pro uzemnění rozváděče PZS 10,579</t>
  </si>
  <si>
    <t>43</t>
  </si>
  <si>
    <t>75IG3X</t>
  </si>
  <si>
    <t>ZEMNICÍ DESKA FEZN 2000 X 250 X 3 MM - MONTÁŽ</t>
  </si>
  <si>
    <t>44</t>
  </si>
  <si>
    <t>747413</t>
  </si>
  <si>
    <t>MĚŘENÍ ZEMNÍCH ODPORŮ - ZEMNICÍ SÍTĚ DÉLKY PÁSKU DO 100 M</t>
  </si>
  <si>
    <t>Měření uzemnění rozváděče PZS 10,579</t>
  </si>
  <si>
    <t>45</t>
  </si>
  <si>
    <t>75IG21</t>
  </si>
  <si>
    <t>SVORKA ROZPOJOVACÍ ZKUŠEBNÍ</t>
  </si>
  <si>
    <t>46</t>
  </si>
  <si>
    <t>75IG2X</t>
  </si>
  <si>
    <t>SVORKA ROZPOJOVACÍ ZKUŠEBNÍ - MONTÁŽ</t>
  </si>
  <si>
    <t>47</t>
  </si>
  <si>
    <t>75IG61</t>
  </si>
  <si>
    <t>VEDENÍ UZEMŇOVACÍ V ZEMI Z FEZN DRÁTU DO 120 MM2</t>
  </si>
  <si>
    <t>M</t>
  </si>
  <si>
    <t>Zemnění rozváděče PZS 10,579</t>
  </si>
  <si>
    <t>48</t>
  </si>
  <si>
    <t>75IG6X</t>
  </si>
  <si>
    <t>VEDENÍ UZEMŇOVACÍ V ZEMI Z FEZN DRÁTU DO 120 MM2 - MONTÁŽ</t>
  </si>
  <si>
    <t>49</t>
  </si>
  <si>
    <t>741B11</t>
  </si>
  <si>
    <t>ZEMNÍCÍ TYČ FEZN DÉLKY DO 2 M</t>
  </si>
  <si>
    <t>50</t>
  </si>
  <si>
    <t>015140</t>
  </si>
  <si>
    <t>POPLATKY ZA LIKVIDACŮ ODPADŮ NEKONTAMINOVANÝCH - 17 01 01 BETON Z DEMOLIC OBJEKTŮ, ZÁKLADŮ TV</t>
  </si>
  <si>
    <t>T</t>
  </si>
  <si>
    <t>Základové patky výstražných křížů</t>
  </si>
  <si>
    <t>51</t>
  </si>
  <si>
    <t>11120</t>
  </si>
  <si>
    <t>ODSTRANĚNÍ KŘOVIN</t>
  </si>
  <si>
    <t>M2</t>
  </si>
  <si>
    <t>Odstranění náletových dřevin, křoví pro výkop</t>
  </si>
  <si>
    <t>52</t>
  </si>
  <si>
    <t>14173</t>
  </si>
  <si>
    <t>PROTLAČOVÁNÍ POTRUBÍ Z PLAST HMOT DN DO 200MM</t>
  </si>
  <si>
    <t>Protlak pod kolejí a komunikací</t>
  </si>
  <si>
    <t>53</t>
  </si>
  <si>
    <t>702112</t>
  </si>
  <si>
    <t>KABELOVÝ ŽLAB ZEMNÍ VČETNĚ KRYTU SVĚTLÉ ŠÍŘKY PŘES 120 DO 250 MM</t>
  </si>
  <si>
    <t>Pro kabelizaci k záv. stojanům PZS 10,579 a pro napájecí kabely</t>
  </si>
  <si>
    <t>54</t>
  </si>
  <si>
    <t>18130</t>
  </si>
  <si>
    <t>ÚPRAVA PLÁNĚ BEZ ZHUTNĚNÍ</t>
  </si>
  <si>
    <t>Úprava po dokončení prací</t>
  </si>
  <si>
    <t>55</t>
  </si>
  <si>
    <t>742P14</t>
  </si>
  <si>
    <t>ZATAŽENÍ KABELU DO CHRÁNIČKY - KABEL PŘES 4 KG/M</t>
  </si>
  <si>
    <t>Zatažení kabelizace do protlaků</t>
  </si>
  <si>
    <t>56</t>
  </si>
  <si>
    <t>742H14</t>
  </si>
  <si>
    <t>KABEL NN ČTYŘ- A PĚTIŽÍLOVÝ CU S PLASTOVOU IZOLACÍ OD 70 DO 120 MM2</t>
  </si>
  <si>
    <t>Kabelové schéma, tabulka kabelů.</t>
  </si>
  <si>
    <t>57</t>
  </si>
  <si>
    <t>75I321</t>
  </si>
  <si>
    <t>KABEL ZEMNÍ DVOUPLÁŠŤOVÝ BEZ PANCÍŘE PRŮMĚRU ŽÍLY 0,8 MM DO 5XN</t>
  </si>
  <si>
    <t>KMČTYŘKA</t>
  </si>
  <si>
    <t>58</t>
  </si>
  <si>
    <t>75I22X</t>
  </si>
  <si>
    <t>KABEL ZEMNÍ DVOUPLÁŠŤOVÝ BEZ PANCÍŘE PRŮMĚRU ŽÍLY 0,8 MM - MONTÁŽ</t>
  </si>
  <si>
    <t>59</t>
  </si>
  <si>
    <t>75A131</t>
  </si>
  <si>
    <t>KABEL METALICKÝ DVOUPLÁŠŤOVÝ DO 12 PÁRŮ - DODÁVKA</t>
  </si>
  <si>
    <t>KMPÁR</t>
  </si>
  <si>
    <t>60</t>
  </si>
  <si>
    <t>75A217</t>
  </si>
  <si>
    <t>ZATAŽENÍ A SPOJKOVÁNÍ KABELŮ DO 12 PÁRŮ - MONTÁŽ</t>
  </si>
  <si>
    <t>61</t>
  </si>
  <si>
    <t>75A141</t>
  </si>
  <si>
    <t>KABEL METALICKÝ DVOUPLÁŠŤOVÝ PŘES 12 PÁRŮ - DODÁVKA</t>
  </si>
  <si>
    <t>62</t>
  </si>
  <si>
    <t>75A227</t>
  </si>
  <si>
    <t>ZATAŽENÍ A SPOJKOVÁNÍ KABELŮ PŘES 12 PÁRŮ - MONTÁŽ</t>
  </si>
  <si>
    <t>63</t>
  </si>
  <si>
    <t>75IH41</t>
  </si>
  <si>
    <t>UKONČENÍ KABELU FORMA KABELOVÁ DÉLKY PŘES 0,5 M DO 5XN</t>
  </si>
  <si>
    <t>64</t>
  </si>
  <si>
    <t>75IH42</t>
  </si>
  <si>
    <t>UKONČENÍ KABELU FORMA KABELOVÁ DÉLKY PŘES 0,5 M DO 25XN</t>
  </si>
  <si>
    <t>65</t>
  </si>
  <si>
    <t>75A311</t>
  </si>
  <si>
    <t>KABELOVÁ FORMA (UKONČENÍ KABELŮ) PRO KABELY ZABEZPEČOVACÍ DO 12 PÁRŮ</t>
  </si>
  <si>
    <t>66</t>
  </si>
  <si>
    <t>75A312</t>
  </si>
  <si>
    <t>KABELOVÁ FORMA (UKONČENÍ KABELŮ) PRO KABELY ZABEZPEČOVACÍ PŘES 12 PÁRŮ</t>
  </si>
  <si>
    <t>67</t>
  </si>
  <si>
    <t>742L11</t>
  </si>
  <si>
    <t>UKONČENÍ DVOU AŽ PĚTIŽÍLOVÉHO KABELU V ROZVADĚČI NEBO NA PŘÍSTROJI DO 2,5 MM2</t>
  </si>
  <si>
    <t>68</t>
  </si>
  <si>
    <t>742L12</t>
  </si>
  <si>
    <t>UKONČENÍ DVOU AŽ PĚTIŽÍLOVÉHO KABELU V ROZVADĚČI NEBO NA PŘÍSTROJI OD 4 DO 16 MM2</t>
  </si>
  <si>
    <t>69</t>
  </si>
  <si>
    <t>742L14</t>
  </si>
  <si>
    <t>UKONČENÍ DVOU AŽ PĚTIŽÍLOVÉHO KABELU V ROZVADĚČI NEBO NA PŘÍSTROJI OD 70 DO 120 MM2</t>
  </si>
  <si>
    <t>70</t>
  </si>
  <si>
    <t>747521</t>
  </si>
  <si>
    <t>ZKOUŠKY VODIČŮ A KABELŮ OVLÁDACÍCH OD 5 DO 12 ŽIL</t>
  </si>
  <si>
    <t>71</t>
  </si>
  <si>
    <t>747522</t>
  </si>
  <si>
    <t>ZKOUŠKY VODIČŮ A KABELŮ OVLÁDACÍCH PŘES 12 DO 24 ŽIL</t>
  </si>
  <si>
    <t>72</t>
  </si>
  <si>
    <t>747523</t>
  </si>
  <si>
    <t>ZKOUŠKY VODIČŮ A KABELŮ OVLÁDACÍCH PŘES 24 DO 48 ŽIL</t>
  </si>
  <si>
    <t>73</t>
  </si>
  <si>
    <t>75IH91</t>
  </si>
  <si>
    <t>UKONČENÍ KABELU ŠTÍTEK KABELOVÝ</t>
  </si>
  <si>
    <t>Kabelové štítky pro všechny kabely</t>
  </si>
  <si>
    <t>74</t>
  </si>
  <si>
    <t>75IH9X</t>
  </si>
  <si>
    <t>UKONČENÍ KABELU ŠTÍTEK KABELOVÝ - MONTÁŽ</t>
  </si>
  <si>
    <t>75</t>
  </si>
  <si>
    <t>747411</t>
  </si>
  <si>
    <t>MĚŘENÍ ZEMNÍCH ODPORŮ - ZEMNIČE PRVNÍHO NEBO SAMOSTATNÉHO</t>
  </si>
  <si>
    <t>Měření zemniče</t>
  </si>
  <si>
    <t>76</t>
  </si>
  <si>
    <t>13193</t>
  </si>
  <si>
    <t>HLOUBENÍ JAM ZAPAŽ I NEPAŽ TŘ III</t>
  </si>
  <si>
    <t>Hloubení 1360m délky, 0,5m šířky a 0,8m hloubky; hloubení pro základové patky technologického objektu, závorových stojanů a přejezdníků.</t>
  </si>
  <si>
    <t>77</t>
  </si>
  <si>
    <t>17411</t>
  </si>
  <si>
    <t>ZÁSYP JAM A RÝH ZEMINOU SE ZHUTNĚNÍM</t>
  </si>
  <si>
    <t>Zásyp 1360m délky, 0,5m šířky a 0,8m hloubky</t>
  </si>
  <si>
    <t>78</t>
  </si>
  <si>
    <t>702312</t>
  </si>
  <si>
    <t>ZAKRYTÍ KABELŮ VÝSTRAŽNOU FÓLIÍ ŠÍŘKY PŘES 20 DO 40 CM</t>
  </si>
  <si>
    <t>Zakrytí trasy 1290m</t>
  </si>
  <si>
    <t>79</t>
  </si>
  <si>
    <t>75I912</t>
  </si>
  <si>
    <t>OPTOTRUBKA HDPE PRŮMĚRU PŘES 40 MM</t>
  </si>
  <si>
    <t>80</t>
  </si>
  <si>
    <t>75I91X</t>
  </si>
  <si>
    <t>OPTOTRUBKA HDPE - MONTÁŽ</t>
  </si>
  <si>
    <t>81</t>
  </si>
  <si>
    <t>75I961</t>
  </si>
  <si>
    <t>OPTOTRUBKA - HERMETIZACE ÚSEKU DO 2000 M</t>
  </si>
  <si>
    <t>82</t>
  </si>
  <si>
    <t>75I962</t>
  </si>
  <si>
    <t>OPTOTRUBKA - KALIBRACE</t>
  </si>
  <si>
    <t>83</t>
  </si>
  <si>
    <t>744226</t>
  </si>
  <si>
    <t>KABELOVÁ SKŘÍŇ VENKOVNÍ PRÁZDNÁ PLASTOVÁ VESTAVNÁ, MIN. IP 44, 1070-1500 X 810-1500 MM</t>
  </si>
  <si>
    <t>Kabelové komory</t>
  </si>
  <si>
    <t>84</t>
  </si>
  <si>
    <t>85</t>
  </si>
  <si>
    <t>587202</t>
  </si>
  <si>
    <t>PŘEDLÁŽDĚNÍ KRYTU Z DROBNÝCH KOSTEK</t>
  </si>
  <si>
    <t>Rozebrání a pokládka dlažby na nástupišti</t>
  </si>
  <si>
    <t>86</t>
  </si>
  <si>
    <t>21461H</t>
  </si>
  <si>
    <t>SEPARAČNÍ GEOTEXTILIE DO 1000G/M2</t>
  </si>
  <si>
    <t>Geotextilie pro ochranu dlažby na nástupišti a kolejového svršku</t>
  </si>
  <si>
    <t>87</t>
  </si>
  <si>
    <t>702422</t>
  </si>
  <si>
    <t>KABELOVÝ PROSTUP DO OBJEKTU PŘES ZÁKLAD BETONOVÝ SVĚTLÉ ŠÍŘKY PŘES 100 DO 200 MM</t>
  </si>
  <si>
    <t>Prostup do ohlašovacího pracoviště na nástupišti</t>
  </si>
  <si>
    <t>88</t>
  </si>
  <si>
    <t>703755</t>
  </si>
  <si>
    <t>PROTIPOŽÁRNÍ UCPÁVKA PROSTUPU KABELOVÉHO PR. DO 200MM, DO EI 90 MIN.</t>
  </si>
  <si>
    <t>Ucpávka pro prostup do ohlašovacího pracoviště</t>
  </si>
  <si>
    <t>89</t>
  </si>
  <si>
    <t>914163</t>
  </si>
  <si>
    <t>DOPRAVNÍ ZNAČKY ZÁKLADNÍ VELIKOSTI HLINÍKOVÉ FÓLIE TŘ 1 - DEMONTÁŽ</t>
  </si>
  <si>
    <t>Stávající dopravní značky A30</t>
  </si>
  <si>
    <t>90</t>
  </si>
  <si>
    <t>914281</t>
  </si>
  <si>
    <t>DOPRAV ZNAČKY ZVĚTŠ VEL HLINÍK FÓLIE TŘ 3 - DOD A MONT</t>
  </si>
  <si>
    <t>Nové dopravní značky A29</t>
  </si>
  <si>
    <t>SO 98-98</t>
  </si>
  <si>
    <t>Všeobecný objekt</t>
  </si>
  <si>
    <t xml:space="preserve">  SO 98-98</t>
  </si>
  <si>
    <t>0</t>
  </si>
  <si>
    <t>dokumentace stavby</t>
  </si>
  <si>
    <t>VSEOB001</t>
  </si>
  <si>
    <t>Geodetická dokumentace skutečného provedení stavby</t>
  </si>
  <si>
    <t>KPL</t>
  </si>
  <si>
    <t>[bez vazby na CS]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</si>
  <si>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</si>
  <si>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</si>
  <si>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</si>
  <si>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</si>
  <si>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</si>
  <si>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</si>
  <si>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</si>
  <si>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</si>
  <si>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</si>
  <si>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</si>
  <si>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</si>
  <si>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</si>
  <si>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následujících SO a PS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</si>
  <si>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</si>
  <si>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</si>
  <si>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</si>
  <si>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</si>
  <si>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</si>
  <si>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</si>
  <si>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</si>
  <si>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</si>
  <si>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
Položka zahrnuje  všechny nezbytné práce, náklady a zařízení  včetně  všech doprav a pomocného materiálu nutných  pro uskutečnění dané činnosti.</t>
  </si>
  <si>
    <t>VSEOB007</t>
  </si>
  <si>
    <t>Zajištění exkurze</t>
  </si>
  <si>
    <t>Kompletní zajištění exkurze včetně chlebíčků.</t>
  </si>
  <si>
    <t>v předepsaném rozsahu a počtu dle VTP, ZTP a SOD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</si>
</sst>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</f>
      </c>
    </row>
    <row r="7" spans="2:3" ht="12.75" customHeight="1">
      <c r="B7" s="8" t="s">
        <v>7</v>
      </c>
      <c s="10">
        <f>0+E10+E12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01-13-01'!K8+'PS 01-13-01'!M8</f>
      </c>
      <c s="14">
        <f>C11*0.21</f>
      </c>
      <c s="14">
        <f>C11+D11</f>
      </c>
      <c s="13">
        <f>'PS 01-13-01'!T7</f>
      </c>
    </row>
    <row r="12" spans="1:6" ht="12.75">
      <c r="A12" s="11" t="s">
        <v>377</v>
      </c>
      <c s="12" t="s">
        <v>378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379</v>
      </c>
      <c s="12" t="s">
        <v>378</v>
      </c>
      <c s="14">
        <f>'SO 98-98'!K8+'SO 98-98'!M8</f>
      </c>
      <c s="14">
        <f>C13*0.21</f>
      </c>
      <c s="14">
        <f>C13+D13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COUNTIFS(L8:L366,"=0",A8:A366,"P")+COUNTIFS(L8:L366,"",A8:A366,"P")+SUM(Q8:Q366)</f>
      </c>
    </row>
    <row r="8" spans="1:13" ht="12.75">
      <c r="A8" t="s">
        <v>44</v>
      </c>
      <c r="C8" s="28" t="s">
        <v>45</v>
      </c>
      <c r="E8" s="30" t="s">
        <v>17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17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+L242+L246+L250+L254+L258+L262+L266+L270+L274+L278+L282+L286+L290+L294+L298+L302+L306+L310+L314+L318+L322+L326+L330+L334+L338+L342+L346+L350+L354+L358+L362+L366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+M242+M246+M250+M254+M258+M262+M266+M270+M274+M278+M282+M286+M290+M294+M298+M302+M306+M310+M314+M318+M322+M326+M330+M334+M338+M342+M346+M350+M354+M358+M362+M366</f>
      </c>
    </row>
    <row r="10" spans="1:16" ht="25.5">
      <c r="A10" t="s">
        <v>48</v>
      </c>
      <c s="34" t="s">
        <v>47</v>
      </c>
      <c s="34" t="s">
        <v>49</v>
      </c>
      <c s="35" t="s">
        <v>50</v>
      </c>
      <c s="6" t="s">
        <v>51</v>
      </c>
      <c s="36" t="s">
        <v>52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50</v>
      </c>
    </row>
    <row r="12" spans="1:5" ht="12.75">
      <c r="A12" s="35" t="s">
        <v>55</v>
      </c>
      <c r="E12" s="40" t="s">
        <v>56</v>
      </c>
    </row>
    <row r="13" spans="1:5" ht="12.75">
      <c r="A13" t="s">
        <v>57</v>
      </c>
      <c r="E13" s="39" t="s">
        <v>58</v>
      </c>
    </row>
    <row r="14" spans="1:16" ht="12.75">
      <c r="A14" t="s">
        <v>48</v>
      </c>
      <c s="34" t="s">
        <v>27</v>
      </c>
      <c s="34" t="s">
        <v>59</v>
      </c>
      <c s="35" t="s">
        <v>50</v>
      </c>
      <c s="6" t="s">
        <v>60</v>
      </c>
      <c s="36" t="s">
        <v>52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50</v>
      </c>
    </row>
    <row r="16" spans="1:5" ht="12.75">
      <c r="A16" s="35" t="s">
        <v>55</v>
      </c>
      <c r="E16" s="40" t="s">
        <v>56</v>
      </c>
    </row>
    <row r="17" spans="1:5" ht="12.75">
      <c r="A17" t="s">
        <v>57</v>
      </c>
      <c r="E17" s="39" t="s">
        <v>58</v>
      </c>
    </row>
    <row r="18" spans="1:16" ht="12.75">
      <c r="A18" t="s">
        <v>48</v>
      </c>
      <c s="34" t="s">
        <v>26</v>
      </c>
      <c s="34" t="s">
        <v>61</v>
      </c>
      <c s="35" t="s">
        <v>50</v>
      </c>
      <c s="6" t="s">
        <v>62</v>
      </c>
      <c s="36" t="s">
        <v>52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50</v>
      </c>
    </row>
    <row r="20" spans="1:5" ht="12.75">
      <c r="A20" s="35" t="s">
        <v>55</v>
      </c>
      <c r="E20" s="40" t="s">
        <v>63</v>
      </c>
    </row>
    <row r="21" spans="1:5" ht="12.75">
      <c r="A21" t="s">
        <v>57</v>
      </c>
      <c r="E21" s="39" t="s">
        <v>64</v>
      </c>
    </row>
    <row r="22" spans="1:16" ht="12.75">
      <c r="A22" t="s">
        <v>48</v>
      </c>
      <c s="34" t="s">
        <v>65</v>
      </c>
      <c s="34" t="s">
        <v>66</v>
      </c>
      <c s="35" t="s">
        <v>50</v>
      </c>
      <c s="6" t="s">
        <v>67</v>
      </c>
      <c s="36" t="s">
        <v>52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50</v>
      </c>
    </row>
    <row r="24" spans="1:5" ht="12.75">
      <c r="A24" s="35" t="s">
        <v>55</v>
      </c>
      <c r="E24" s="40" t="s">
        <v>68</v>
      </c>
    </row>
    <row r="25" spans="1:5" ht="12.75">
      <c r="A25" t="s">
        <v>57</v>
      </c>
      <c r="E25" s="39" t="s">
        <v>58</v>
      </c>
    </row>
    <row r="26" spans="1:16" ht="12.75">
      <c r="A26" t="s">
        <v>48</v>
      </c>
      <c s="34" t="s">
        <v>69</v>
      </c>
      <c s="34" t="s">
        <v>70</v>
      </c>
      <c s="35" t="s">
        <v>50</v>
      </c>
      <c s="6" t="s">
        <v>71</v>
      </c>
      <c s="36" t="s">
        <v>52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50</v>
      </c>
    </row>
    <row r="28" spans="1:5" ht="12.75">
      <c r="A28" s="35" t="s">
        <v>55</v>
      </c>
      <c r="E28" s="40" t="s">
        <v>68</v>
      </c>
    </row>
    <row r="29" spans="1:5" ht="12.75">
      <c r="A29" t="s">
        <v>57</v>
      </c>
      <c r="E29" s="39" t="s">
        <v>58</v>
      </c>
    </row>
    <row r="30" spans="1:16" ht="12.75">
      <c r="A30" t="s">
        <v>48</v>
      </c>
      <c s="34" t="s">
        <v>72</v>
      </c>
      <c s="34" t="s">
        <v>73</v>
      </c>
      <c s="35" t="s">
        <v>50</v>
      </c>
      <c s="6" t="s">
        <v>74</v>
      </c>
      <c s="36" t="s">
        <v>52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50</v>
      </c>
    </row>
    <row r="32" spans="1:5" ht="12.75">
      <c r="A32" s="35" t="s">
        <v>55</v>
      </c>
      <c r="E32" s="40" t="s">
        <v>75</v>
      </c>
    </row>
    <row r="33" spans="1:5" ht="12.75">
      <c r="A33" t="s">
        <v>57</v>
      </c>
      <c r="E33" s="39" t="s">
        <v>58</v>
      </c>
    </row>
    <row r="34" spans="1:16" ht="12.75">
      <c r="A34" t="s">
        <v>48</v>
      </c>
      <c s="34" t="s">
        <v>76</v>
      </c>
      <c s="34" t="s">
        <v>77</v>
      </c>
      <c s="35" t="s">
        <v>50</v>
      </c>
      <c s="6" t="s">
        <v>78</v>
      </c>
      <c s="36" t="s">
        <v>52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50</v>
      </c>
    </row>
    <row r="36" spans="1:5" ht="12.75">
      <c r="A36" s="35" t="s">
        <v>55</v>
      </c>
      <c r="E36" s="40" t="s">
        <v>75</v>
      </c>
    </row>
    <row r="37" spans="1:5" ht="12.75">
      <c r="A37" t="s">
        <v>57</v>
      </c>
      <c r="E37" s="39" t="s">
        <v>58</v>
      </c>
    </row>
    <row r="38" spans="1:16" ht="25.5">
      <c r="A38" t="s">
        <v>48</v>
      </c>
      <c s="34" t="s">
        <v>79</v>
      </c>
      <c s="34" t="s">
        <v>80</v>
      </c>
      <c s="35" t="s">
        <v>50</v>
      </c>
      <c s="6" t="s">
        <v>81</v>
      </c>
      <c s="36" t="s">
        <v>52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50</v>
      </c>
    </row>
    <row r="40" spans="1:5" ht="12.75">
      <c r="A40" s="35" t="s">
        <v>55</v>
      </c>
      <c r="E40" s="40" t="s">
        <v>82</v>
      </c>
    </row>
    <row r="41" spans="1:5" ht="12.75">
      <c r="A41" t="s">
        <v>57</v>
      </c>
      <c r="E41" s="39" t="s">
        <v>58</v>
      </c>
    </row>
    <row r="42" spans="1:16" ht="25.5">
      <c r="A42" t="s">
        <v>48</v>
      </c>
      <c s="34" t="s">
        <v>83</v>
      </c>
      <c s="34" t="s">
        <v>84</v>
      </c>
      <c s="35" t="s">
        <v>50</v>
      </c>
      <c s="6" t="s">
        <v>85</v>
      </c>
      <c s="36" t="s">
        <v>52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50</v>
      </c>
    </row>
    <row r="44" spans="1:5" ht="12.75">
      <c r="A44" s="35" t="s">
        <v>55</v>
      </c>
      <c r="E44" s="40" t="s">
        <v>82</v>
      </c>
    </row>
    <row r="45" spans="1:5" ht="12.75">
      <c r="A45" t="s">
        <v>57</v>
      </c>
      <c r="E45" s="39" t="s">
        <v>58</v>
      </c>
    </row>
    <row r="46" spans="1:16" ht="12.75">
      <c r="A46" t="s">
        <v>48</v>
      </c>
      <c s="34" t="s">
        <v>86</v>
      </c>
      <c s="34" t="s">
        <v>87</v>
      </c>
      <c s="35" t="s">
        <v>50</v>
      </c>
      <c s="6" t="s">
        <v>88</v>
      </c>
      <c s="36" t="s">
        <v>52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50</v>
      </c>
    </row>
    <row r="48" spans="1:5" ht="12.75">
      <c r="A48" s="35" t="s">
        <v>55</v>
      </c>
      <c r="E48" s="40" t="s">
        <v>89</v>
      </c>
    </row>
    <row r="49" spans="1:5" ht="12.75">
      <c r="A49" t="s">
        <v>57</v>
      </c>
      <c r="E49" s="39" t="s">
        <v>58</v>
      </c>
    </row>
    <row r="50" spans="1:16" ht="12.75">
      <c r="A50" t="s">
        <v>48</v>
      </c>
      <c s="34" t="s">
        <v>90</v>
      </c>
      <c s="34" t="s">
        <v>91</v>
      </c>
      <c s="35" t="s">
        <v>50</v>
      </c>
      <c s="6" t="s">
        <v>92</v>
      </c>
      <c s="36" t="s">
        <v>52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50</v>
      </c>
    </row>
    <row r="52" spans="1:5" ht="12.75">
      <c r="A52" s="35" t="s">
        <v>55</v>
      </c>
      <c r="E52" s="40" t="s">
        <v>93</v>
      </c>
    </row>
    <row r="53" spans="1:5" ht="12.75">
      <c r="A53" t="s">
        <v>57</v>
      </c>
      <c r="E53" s="39" t="s">
        <v>58</v>
      </c>
    </row>
    <row r="54" spans="1:16" ht="12.75">
      <c r="A54" t="s">
        <v>48</v>
      </c>
      <c s="34" t="s">
        <v>94</v>
      </c>
      <c s="34" t="s">
        <v>95</v>
      </c>
      <c s="35" t="s">
        <v>50</v>
      </c>
      <c s="6" t="s">
        <v>96</v>
      </c>
      <c s="36" t="s">
        <v>52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50</v>
      </c>
    </row>
    <row r="56" spans="1:5" ht="12.75">
      <c r="A56" s="35" t="s">
        <v>55</v>
      </c>
      <c r="E56" s="40" t="s">
        <v>93</v>
      </c>
    </row>
    <row r="57" spans="1:5" ht="12.75">
      <c r="A57" t="s">
        <v>57</v>
      </c>
      <c r="E57" s="39" t="s">
        <v>58</v>
      </c>
    </row>
    <row r="58" spans="1:16" ht="12.75">
      <c r="A58" t="s">
        <v>48</v>
      </c>
      <c s="34" t="s">
        <v>97</v>
      </c>
      <c s="34" t="s">
        <v>98</v>
      </c>
      <c s="35" t="s">
        <v>50</v>
      </c>
      <c s="6" t="s">
        <v>99</v>
      </c>
      <c s="36" t="s">
        <v>52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50</v>
      </c>
    </row>
    <row r="60" spans="1:5" ht="12.75">
      <c r="A60" s="35" t="s">
        <v>55</v>
      </c>
      <c r="E60" s="40" t="s">
        <v>100</v>
      </c>
    </row>
    <row r="61" spans="1:5" ht="12.75">
      <c r="A61" t="s">
        <v>57</v>
      </c>
      <c r="E61" s="39" t="s">
        <v>58</v>
      </c>
    </row>
    <row r="62" spans="1:16" ht="25.5">
      <c r="A62" t="s">
        <v>48</v>
      </c>
      <c s="34" t="s">
        <v>101</v>
      </c>
      <c s="34" t="s">
        <v>102</v>
      </c>
      <c s="35" t="s">
        <v>50</v>
      </c>
      <c s="6" t="s">
        <v>103</v>
      </c>
      <c s="36" t="s">
        <v>52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50</v>
      </c>
    </row>
    <row r="64" spans="1:5" ht="12.75">
      <c r="A64" s="35" t="s">
        <v>55</v>
      </c>
      <c r="E64" s="40" t="s">
        <v>104</v>
      </c>
    </row>
    <row r="65" spans="1:5" ht="12.75">
      <c r="A65" t="s">
        <v>57</v>
      </c>
      <c r="E65" s="39" t="s">
        <v>58</v>
      </c>
    </row>
    <row r="66" spans="1:16" ht="25.5">
      <c r="A66" t="s">
        <v>48</v>
      </c>
      <c s="34" t="s">
        <v>105</v>
      </c>
      <c s="34" t="s">
        <v>106</v>
      </c>
      <c s="35" t="s">
        <v>50</v>
      </c>
      <c s="6" t="s">
        <v>107</v>
      </c>
      <c s="36" t="s">
        <v>52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50</v>
      </c>
    </row>
    <row r="68" spans="1:5" ht="12.75">
      <c r="A68" s="35" t="s">
        <v>55</v>
      </c>
      <c r="E68" s="40" t="s">
        <v>104</v>
      </c>
    </row>
    <row r="69" spans="1:5" ht="12.75">
      <c r="A69" t="s">
        <v>57</v>
      </c>
      <c r="E69" s="39" t="s">
        <v>58</v>
      </c>
    </row>
    <row r="70" spans="1:16" ht="12.75">
      <c r="A70" t="s">
        <v>48</v>
      </c>
      <c s="34" t="s">
        <v>108</v>
      </c>
      <c s="34" t="s">
        <v>109</v>
      </c>
      <c s="35" t="s">
        <v>50</v>
      </c>
      <c s="6" t="s">
        <v>110</v>
      </c>
      <c s="36" t="s">
        <v>52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50</v>
      </c>
    </row>
    <row r="72" spans="1:5" ht="12.75">
      <c r="A72" s="35" t="s">
        <v>55</v>
      </c>
      <c r="E72" s="40" t="s">
        <v>111</v>
      </c>
    </row>
    <row r="73" spans="1:5" ht="12.75">
      <c r="A73" t="s">
        <v>57</v>
      </c>
      <c r="E73" s="39" t="s">
        <v>58</v>
      </c>
    </row>
    <row r="74" spans="1:16" ht="12.75">
      <c r="A74" t="s">
        <v>48</v>
      </c>
      <c s="34" t="s">
        <v>112</v>
      </c>
      <c s="34" t="s">
        <v>113</v>
      </c>
      <c s="35" t="s">
        <v>50</v>
      </c>
      <c s="6" t="s">
        <v>114</v>
      </c>
      <c s="36" t="s">
        <v>52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50</v>
      </c>
    </row>
    <row r="76" spans="1:5" ht="12.75">
      <c r="A76" s="35" t="s">
        <v>55</v>
      </c>
      <c r="E76" s="40" t="s">
        <v>111</v>
      </c>
    </row>
    <row r="77" spans="1:5" ht="12.75">
      <c r="A77" t="s">
        <v>57</v>
      </c>
      <c r="E77" s="39" t="s">
        <v>58</v>
      </c>
    </row>
    <row r="78" spans="1:16" ht="12.75">
      <c r="A78" t="s">
        <v>48</v>
      </c>
      <c s="34" t="s">
        <v>115</v>
      </c>
      <c s="34" t="s">
        <v>116</v>
      </c>
      <c s="35" t="s">
        <v>50</v>
      </c>
      <c s="6" t="s">
        <v>117</v>
      </c>
      <c s="36" t="s">
        <v>52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50</v>
      </c>
    </row>
    <row r="80" spans="1:5" ht="12.75">
      <c r="A80" s="35" t="s">
        <v>55</v>
      </c>
      <c r="E80" s="40" t="s">
        <v>118</v>
      </c>
    </row>
    <row r="81" spans="1:5" ht="12.75">
      <c r="A81" t="s">
        <v>57</v>
      </c>
      <c r="E81" s="39" t="s">
        <v>58</v>
      </c>
    </row>
    <row r="82" spans="1:16" ht="12.75">
      <c r="A82" t="s">
        <v>48</v>
      </c>
      <c s="34" t="s">
        <v>119</v>
      </c>
      <c s="34" t="s">
        <v>120</v>
      </c>
      <c s="35" t="s">
        <v>50</v>
      </c>
      <c s="6" t="s">
        <v>121</v>
      </c>
      <c s="36" t="s">
        <v>52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50</v>
      </c>
    </row>
    <row r="84" spans="1:5" ht="12.75">
      <c r="A84" s="35" t="s">
        <v>55</v>
      </c>
      <c r="E84" s="40" t="s">
        <v>118</v>
      </c>
    </row>
    <row r="85" spans="1:5" ht="12.75">
      <c r="A85" t="s">
        <v>57</v>
      </c>
      <c r="E85" s="39" t="s">
        <v>58</v>
      </c>
    </row>
    <row r="86" spans="1:16" ht="12.75">
      <c r="A86" t="s">
        <v>48</v>
      </c>
      <c s="34" t="s">
        <v>122</v>
      </c>
      <c s="34" t="s">
        <v>123</v>
      </c>
      <c s="35" t="s">
        <v>50</v>
      </c>
      <c s="6" t="s">
        <v>124</v>
      </c>
      <c s="36" t="s">
        <v>52</v>
      </c>
      <c s="37">
        <v>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50</v>
      </c>
    </row>
    <row r="88" spans="1:5" ht="12.75">
      <c r="A88" s="35" t="s">
        <v>55</v>
      </c>
      <c r="E88" s="40" t="s">
        <v>125</v>
      </c>
    </row>
    <row r="89" spans="1:5" ht="12.75">
      <c r="A89" t="s">
        <v>57</v>
      </c>
      <c r="E89" s="39" t="s">
        <v>58</v>
      </c>
    </row>
    <row r="90" spans="1:16" ht="12.75">
      <c r="A90" t="s">
        <v>48</v>
      </c>
      <c s="34" t="s">
        <v>126</v>
      </c>
      <c s="34" t="s">
        <v>127</v>
      </c>
      <c s="35" t="s">
        <v>50</v>
      </c>
      <c s="6" t="s">
        <v>128</v>
      </c>
      <c s="36" t="s">
        <v>52</v>
      </c>
      <c s="37">
        <v>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50</v>
      </c>
    </row>
    <row r="92" spans="1:5" ht="12.75">
      <c r="A92" s="35" t="s">
        <v>55</v>
      </c>
      <c r="E92" s="40" t="s">
        <v>125</v>
      </c>
    </row>
    <row r="93" spans="1:5" ht="12.75">
      <c r="A93" t="s">
        <v>57</v>
      </c>
      <c r="E93" s="39" t="s">
        <v>58</v>
      </c>
    </row>
    <row r="94" spans="1:16" ht="12.75">
      <c r="A94" t="s">
        <v>48</v>
      </c>
      <c s="34" t="s">
        <v>129</v>
      </c>
      <c s="34" t="s">
        <v>130</v>
      </c>
      <c s="35" t="s">
        <v>50</v>
      </c>
      <c s="6" t="s">
        <v>131</v>
      </c>
      <c s="36" t="s">
        <v>52</v>
      </c>
      <c s="37">
        <v>3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50</v>
      </c>
    </row>
    <row r="96" spans="1:5" ht="12.75">
      <c r="A96" s="35" t="s">
        <v>55</v>
      </c>
      <c r="E96" s="40" t="s">
        <v>132</v>
      </c>
    </row>
    <row r="97" spans="1:5" ht="12.75">
      <c r="A97" t="s">
        <v>57</v>
      </c>
      <c r="E97" s="39" t="s">
        <v>58</v>
      </c>
    </row>
    <row r="98" spans="1:16" ht="12.75">
      <c r="A98" t="s">
        <v>48</v>
      </c>
      <c s="34" t="s">
        <v>133</v>
      </c>
      <c s="34" t="s">
        <v>134</v>
      </c>
      <c s="35" t="s">
        <v>50</v>
      </c>
      <c s="6" t="s">
        <v>135</v>
      </c>
      <c s="36" t="s">
        <v>52</v>
      </c>
      <c s="37">
        <v>3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50</v>
      </c>
    </row>
    <row r="100" spans="1:5" ht="12.75">
      <c r="A100" s="35" t="s">
        <v>55</v>
      </c>
      <c r="E100" s="40" t="s">
        <v>132</v>
      </c>
    </row>
    <row r="101" spans="1:5" ht="12.75">
      <c r="A101" t="s">
        <v>57</v>
      </c>
      <c r="E101" s="39" t="s">
        <v>58</v>
      </c>
    </row>
    <row r="102" spans="1:16" ht="12.75">
      <c r="A102" t="s">
        <v>48</v>
      </c>
      <c s="34" t="s">
        <v>136</v>
      </c>
      <c s="34" t="s">
        <v>137</v>
      </c>
      <c s="35" t="s">
        <v>50</v>
      </c>
      <c s="6" t="s">
        <v>138</v>
      </c>
      <c s="36" t="s">
        <v>52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50</v>
      </c>
    </row>
    <row r="104" spans="1:5" ht="12.75">
      <c r="A104" s="35" t="s">
        <v>55</v>
      </c>
      <c r="E104" s="40" t="s">
        <v>139</v>
      </c>
    </row>
    <row r="105" spans="1:5" ht="12.75">
      <c r="A105" t="s">
        <v>57</v>
      </c>
      <c r="E105" s="39" t="s">
        <v>58</v>
      </c>
    </row>
    <row r="106" spans="1:16" ht="12.75">
      <c r="A106" t="s">
        <v>48</v>
      </c>
      <c s="34" t="s">
        <v>140</v>
      </c>
      <c s="34" t="s">
        <v>141</v>
      </c>
      <c s="35" t="s">
        <v>50</v>
      </c>
      <c s="6" t="s">
        <v>142</v>
      </c>
      <c s="36" t="s">
        <v>52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50</v>
      </c>
    </row>
    <row r="108" spans="1:5" ht="12.75">
      <c r="A108" s="35" t="s">
        <v>55</v>
      </c>
      <c r="E108" s="40" t="s">
        <v>139</v>
      </c>
    </row>
    <row r="109" spans="1:5" ht="12.75">
      <c r="A109" t="s">
        <v>57</v>
      </c>
      <c r="E109" s="39" t="s">
        <v>58</v>
      </c>
    </row>
    <row r="110" spans="1:16" ht="12.75">
      <c r="A110" t="s">
        <v>48</v>
      </c>
      <c s="34" t="s">
        <v>143</v>
      </c>
      <c s="34" t="s">
        <v>144</v>
      </c>
      <c s="35" t="s">
        <v>50</v>
      </c>
      <c s="6" t="s">
        <v>145</v>
      </c>
      <c s="36" t="s">
        <v>52</v>
      </c>
      <c s="37">
        <v>3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50</v>
      </c>
    </row>
    <row r="112" spans="1:5" ht="12.75">
      <c r="A112" s="35" t="s">
        <v>55</v>
      </c>
      <c r="E112" s="40" t="s">
        <v>146</v>
      </c>
    </row>
    <row r="113" spans="1:5" ht="12.75">
      <c r="A113" t="s">
        <v>57</v>
      </c>
      <c r="E113" s="39" t="s">
        <v>58</v>
      </c>
    </row>
    <row r="114" spans="1:16" ht="12.75">
      <c r="A114" t="s">
        <v>48</v>
      </c>
      <c s="34" t="s">
        <v>147</v>
      </c>
      <c s="34" t="s">
        <v>148</v>
      </c>
      <c s="35" t="s">
        <v>50</v>
      </c>
      <c s="6" t="s">
        <v>149</v>
      </c>
      <c s="36" t="s">
        <v>52</v>
      </c>
      <c s="37">
        <v>3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50</v>
      </c>
    </row>
    <row r="116" spans="1:5" ht="12.75">
      <c r="A116" s="35" t="s">
        <v>55</v>
      </c>
      <c r="E116" s="40" t="s">
        <v>146</v>
      </c>
    </row>
    <row r="117" spans="1:5" ht="12.75">
      <c r="A117" t="s">
        <v>57</v>
      </c>
      <c r="E117" s="39" t="s">
        <v>58</v>
      </c>
    </row>
    <row r="118" spans="1:16" ht="12.75">
      <c r="A118" t="s">
        <v>48</v>
      </c>
      <c s="34" t="s">
        <v>150</v>
      </c>
      <c s="34" t="s">
        <v>151</v>
      </c>
      <c s="35" t="s">
        <v>50</v>
      </c>
      <c s="6" t="s">
        <v>152</v>
      </c>
      <c s="36" t="s">
        <v>52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50</v>
      </c>
    </row>
    <row r="120" spans="1:5" ht="12.75">
      <c r="A120" s="35" t="s">
        <v>55</v>
      </c>
      <c r="E120" s="40" t="s">
        <v>153</v>
      </c>
    </row>
    <row r="121" spans="1:5" ht="12.75">
      <c r="A121" t="s">
        <v>57</v>
      </c>
      <c r="E121" s="39" t="s">
        <v>58</v>
      </c>
    </row>
    <row r="122" spans="1:16" ht="25.5">
      <c r="A122" t="s">
        <v>48</v>
      </c>
      <c s="34" t="s">
        <v>154</v>
      </c>
      <c s="34" t="s">
        <v>155</v>
      </c>
      <c s="35" t="s">
        <v>50</v>
      </c>
      <c s="6" t="s">
        <v>156</v>
      </c>
      <c s="36" t="s">
        <v>52</v>
      </c>
      <c s="37">
        <v>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50</v>
      </c>
    </row>
    <row r="124" spans="1:5" ht="12.75">
      <c r="A124" s="35" t="s">
        <v>55</v>
      </c>
      <c r="E124" s="40" t="s">
        <v>157</v>
      </c>
    </row>
    <row r="125" spans="1:5" ht="12.75">
      <c r="A125" t="s">
        <v>57</v>
      </c>
      <c r="E125" s="39" t="s">
        <v>58</v>
      </c>
    </row>
    <row r="126" spans="1:16" ht="25.5">
      <c r="A126" t="s">
        <v>48</v>
      </c>
      <c s="34" t="s">
        <v>158</v>
      </c>
      <c s="34" t="s">
        <v>159</v>
      </c>
      <c s="35" t="s">
        <v>50</v>
      </c>
      <c s="6" t="s">
        <v>160</v>
      </c>
      <c s="36" t="s">
        <v>52</v>
      </c>
      <c s="37">
        <v>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12.75">
      <c r="A127" s="35" t="s">
        <v>54</v>
      </c>
      <c r="E127" s="39" t="s">
        <v>50</v>
      </c>
    </row>
    <row r="128" spans="1:5" ht="12.75">
      <c r="A128" s="35" t="s">
        <v>55</v>
      </c>
      <c r="E128" s="40" t="s">
        <v>157</v>
      </c>
    </row>
    <row r="129" spans="1:5" ht="12.75">
      <c r="A129" t="s">
        <v>57</v>
      </c>
      <c r="E129" s="39" t="s">
        <v>58</v>
      </c>
    </row>
    <row r="130" spans="1:16" ht="12.75">
      <c r="A130" t="s">
        <v>48</v>
      </c>
      <c s="34" t="s">
        <v>161</v>
      </c>
      <c s="34" t="s">
        <v>162</v>
      </c>
      <c s="35" t="s">
        <v>50</v>
      </c>
      <c s="6" t="s">
        <v>163</v>
      </c>
      <c s="36" t="s">
        <v>52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</v>
      </c>
      <c>
        <f>(M130*21)/100</f>
      </c>
      <c t="s">
        <v>27</v>
      </c>
    </row>
    <row r="131" spans="1:5" ht="12.75">
      <c r="A131" s="35" t="s">
        <v>54</v>
      </c>
      <c r="E131" s="39" t="s">
        <v>50</v>
      </c>
    </row>
    <row r="132" spans="1:5" ht="12.75">
      <c r="A132" s="35" t="s">
        <v>55</v>
      </c>
      <c r="E132" s="40" t="s">
        <v>164</v>
      </c>
    </row>
    <row r="133" spans="1:5" ht="12.75">
      <c r="A133" t="s">
        <v>57</v>
      </c>
      <c r="E133" s="39" t="s">
        <v>58</v>
      </c>
    </row>
    <row r="134" spans="1:16" ht="12.75">
      <c r="A134" t="s">
        <v>48</v>
      </c>
      <c s="34" t="s">
        <v>165</v>
      </c>
      <c s="34" t="s">
        <v>166</v>
      </c>
      <c s="35" t="s">
        <v>50</v>
      </c>
      <c s="6" t="s">
        <v>167</v>
      </c>
      <c s="36" t="s">
        <v>52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53</v>
      </c>
      <c>
        <f>(M134*21)/100</f>
      </c>
      <c t="s">
        <v>27</v>
      </c>
    </row>
    <row r="135" spans="1:5" ht="12.75">
      <c r="A135" s="35" t="s">
        <v>54</v>
      </c>
      <c r="E135" s="39" t="s">
        <v>50</v>
      </c>
    </row>
    <row r="136" spans="1:5" ht="12.75">
      <c r="A136" s="35" t="s">
        <v>55</v>
      </c>
      <c r="E136" s="40" t="s">
        <v>164</v>
      </c>
    </row>
    <row r="137" spans="1:5" ht="12.75">
      <c r="A137" t="s">
        <v>57</v>
      </c>
      <c r="E137" s="39" t="s">
        <v>58</v>
      </c>
    </row>
    <row r="138" spans="1:16" ht="12.75">
      <c r="A138" t="s">
        <v>48</v>
      </c>
      <c s="34" t="s">
        <v>168</v>
      </c>
      <c s="34" t="s">
        <v>169</v>
      </c>
      <c s="35" t="s">
        <v>50</v>
      </c>
      <c s="6" t="s">
        <v>170</v>
      </c>
      <c s="36" t="s">
        <v>171</v>
      </c>
      <c s="37">
        <v>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53</v>
      </c>
      <c>
        <f>(M138*21)/100</f>
      </c>
      <c t="s">
        <v>27</v>
      </c>
    </row>
    <row r="139" spans="1:5" ht="12.75">
      <c r="A139" s="35" t="s">
        <v>54</v>
      </c>
      <c r="E139" s="39" t="s">
        <v>50</v>
      </c>
    </row>
    <row r="140" spans="1:5" ht="12.75">
      <c r="A140" s="35" t="s">
        <v>55</v>
      </c>
      <c r="E140" s="40" t="s">
        <v>172</v>
      </c>
    </row>
    <row r="141" spans="1:5" ht="12.75">
      <c r="A141" t="s">
        <v>57</v>
      </c>
      <c r="E141" s="39" t="s">
        <v>58</v>
      </c>
    </row>
    <row r="142" spans="1:16" ht="25.5">
      <c r="A142" t="s">
        <v>48</v>
      </c>
      <c s="34" t="s">
        <v>173</v>
      </c>
      <c s="34" t="s">
        <v>174</v>
      </c>
      <c s="35" t="s">
        <v>50</v>
      </c>
      <c s="6" t="s">
        <v>175</v>
      </c>
      <c s="36" t="s">
        <v>52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53</v>
      </c>
      <c>
        <f>(M142*21)/100</f>
      </c>
      <c t="s">
        <v>27</v>
      </c>
    </row>
    <row r="143" spans="1:5" ht="12.75">
      <c r="A143" s="35" t="s">
        <v>54</v>
      </c>
      <c r="E143" s="39" t="s">
        <v>50</v>
      </c>
    </row>
    <row r="144" spans="1:5" ht="12.75">
      <c r="A144" s="35" t="s">
        <v>55</v>
      </c>
      <c r="E144" s="40" t="s">
        <v>176</v>
      </c>
    </row>
    <row r="145" spans="1:5" ht="12.75">
      <c r="A145" t="s">
        <v>57</v>
      </c>
      <c r="E145" s="39" t="s">
        <v>58</v>
      </c>
    </row>
    <row r="146" spans="1:16" ht="12.75">
      <c r="A146" t="s">
        <v>48</v>
      </c>
      <c s="34" t="s">
        <v>177</v>
      </c>
      <c s="34" t="s">
        <v>178</v>
      </c>
      <c s="35" t="s">
        <v>50</v>
      </c>
      <c s="6" t="s">
        <v>179</v>
      </c>
      <c s="36" t="s">
        <v>52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53</v>
      </c>
      <c>
        <f>(M146*21)/100</f>
      </c>
      <c t="s">
        <v>27</v>
      </c>
    </row>
    <row r="147" spans="1:5" ht="12.75">
      <c r="A147" s="35" t="s">
        <v>54</v>
      </c>
      <c r="E147" s="39" t="s">
        <v>50</v>
      </c>
    </row>
    <row r="148" spans="1:5" ht="12.75">
      <c r="A148" s="35" t="s">
        <v>55</v>
      </c>
      <c r="E148" s="40" t="s">
        <v>180</v>
      </c>
    </row>
    <row r="149" spans="1:5" ht="12.75">
      <c r="A149" t="s">
        <v>57</v>
      </c>
      <c r="E149" s="39" t="s">
        <v>58</v>
      </c>
    </row>
    <row r="150" spans="1:16" ht="25.5">
      <c r="A150" t="s">
        <v>48</v>
      </c>
      <c s="34" t="s">
        <v>181</v>
      </c>
      <c s="34" t="s">
        <v>182</v>
      </c>
      <c s="35" t="s">
        <v>50</v>
      </c>
      <c s="6" t="s">
        <v>183</v>
      </c>
      <c s="36" t="s">
        <v>52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53</v>
      </c>
      <c>
        <f>(M150*21)/100</f>
      </c>
      <c t="s">
        <v>27</v>
      </c>
    </row>
    <row r="151" spans="1:5" ht="12.75">
      <c r="A151" s="35" t="s">
        <v>54</v>
      </c>
      <c r="E151" s="39" t="s">
        <v>50</v>
      </c>
    </row>
    <row r="152" spans="1:5" ht="25.5">
      <c r="A152" s="35" t="s">
        <v>55</v>
      </c>
      <c r="E152" s="40" t="s">
        <v>184</v>
      </c>
    </row>
    <row r="153" spans="1:5" ht="12.75">
      <c r="A153" t="s">
        <v>57</v>
      </c>
      <c r="E153" s="39" t="s">
        <v>58</v>
      </c>
    </row>
    <row r="154" spans="1:16" ht="38.25">
      <c r="A154" t="s">
        <v>48</v>
      </c>
      <c s="34" t="s">
        <v>185</v>
      </c>
      <c s="34" t="s">
        <v>186</v>
      </c>
      <c s="35" t="s">
        <v>50</v>
      </c>
      <c s="6" t="s">
        <v>187</v>
      </c>
      <c s="36" t="s">
        <v>52</v>
      </c>
      <c s="37">
        <v>21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53</v>
      </c>
      <c>
        <f>(M154*21)/100</f>
      </c>
      <c t="s">
        <v>27</v>
      </c>
    </row>
    <row r="155" spans="1:5" ht="12.75">
      <c r="A155" s="35" t="s">
        <v>54</v>
      </c>
      <c r="E155" s="39" t="s">
        <v>50</v>
      </c>
    </row>
    <row r="156" spans="1:5" ht="25.5">
      <c r="A156" s="35" t="s">
        <v>55</v>
      </c>
      <c r="E156" s="40" t="s">
        <v>184</v>
      </c>
    </row>
    <row r="157" spans="1:5" ht="12.75">
      <c r="A157" t="s">
        <v>57</v>
      </c>
      <c r="E157" s="39" t="s">
        <v>58</v>
      </c>
    </row>
    <row r="158" spans="1:16" ht="12.75">
      <c r="A158" t="s">
        <v>48</v>
      </c>
      <c s="34" t="s">
        <v>188</v>
      </c>
      <c s="34" t="s">
        <v>189</v>
      </c>
      <c s="35" t="s">
        <v>50</v>
      </c>
      <c s="6" t="s">
        <v>190</v>
      </c>
      <c s="36" t="s">
        <v>52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53</v>
      </c>
      <c>
        <f>(M158*21)/100</f>
      </c>
      <c t="s">
        <v>27</v>
      </c>
    </row>
    <row r="159" spans="1:5" ht="12.75">
      <c r="A159" s="35" t="s">
        <v>54</v>
      </c>
      <c r="E159" s="39" t="s">
        <v>50</v>
      </c>
    </row>
    <row r="160" spans="1:5" ht="12.75">
      <c r="A160" s="35" t="s">
        <v>55</v>
      </c>
      <c r="E160" s="40" t="s">
        <v>191</v>
      </c>
    </row>
    <row r="161" spans="1:5" ht="12.75">
      <c r="A161" t="s">
        <v>57</v>
      </c>
      <c r="E161" s="39" t="s">
        <v>58</v>
      </c>
    </row>
    <row r="162" spans="1:16" ht="12.75">
      <c r="A162" t="s">
        <v>48</v>
      </c>
      <c s="34" t="s">
        <v>192</v>
      </c>
      <c s="34" t="s">
        <v>193</v>
      </c>
      <c s="35" t="s">
        <v>50</v>
      </c>
      <c s="6" t="s">
        <v>194</v>
      </c>
      <c s="36" t="s">
        <v>52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53</v>
      </c>
      <c>
        <f>(M162*21)/100</f>
      </c>
      <c t="s">
        <v>27</v>
      </c>
    </row>
    <row r="163" spans="1:5" ht="12.75">
      <c r="A163" s="35" t="s">
        <v>54</v>
      </c>
      <c r="E163" s="39" t="s">
        <v>50</v>
      </c>
    </row>
    <row r="164" spans="1:5" ht="12.75">
      <c r="A164" s="35" t="s">
        <v>55</v>
      </c>
      <c r="E164" s="40" t="s">
        <v>195</v>
      </c>
    </row>
    <row r="165" spans="1:5" ht="12.75">
      <c r="A165" t="s">
        <v>57</v>
      </c>
      <c r="E165" s="39" t="s">
        <v>58</v>
      </c>
    </row>
    <row r="166" spans="1:16" ht="12.75">
      <c r="A166" t="s">
        <v>48</v>
      </c>
      <c s="34" t="s">
        <v>196</v>
      </c>
      <c s="34" t="s">
        <v>197</v>
      </c>
      <c s="35" t="s">
        <v>50</v>
      </c>
      <c s="6" t="s">
        <v>198</v>
      </c>
      <c s="36" t="s">
        <v>52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199</v>
      </c>
      <c>
        <f>(M166*21)/100</f>
      </c>
      <c t="s">
        <v>27</v>
      </c>
    </row>
    <row r="167" spans="1:5" ht="12.75">
      <c r="A167" s="35" t="s">
        <v>54</v>
      </c>
      <c r="E167" s="39" t="s">
        <v>50</v>
      </c>
    </row>
    <row r="168" spans="1:5" ht="12.75">
      <c r="A168" s="35" t="s">
        <v>55</v>
      </c>
      <c r="E168" s="40" t="s">
        <v>200</v>
      </c>
    </row>
    <row r="169" spans="1:5" ht="12.75">
      <c r="A169" t="s">
        <v>57</v>
      </c>
      <c r="E169" s="39" t="s">
        <v>58</v>
      </c>
    </row>
    <row r="170" spans="1:16" ht="12.75">
      <c r="A170" t="s">
        <v>48</v>
      </c>
      <c s="34" t="s">
        <v>201</v>
      </c>
      <c s="34" t="s">
        <v>202</v>
      </c>
      <c s="35" t="s">
        <v>50</v>
      </c>
      <c s="6" t="s">
        <v>203</v>
      </c>
      <c s="36" t="s">
        <v>52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53</v>
      </c>
      <c>
        <f>(M170*21)/100</f>
      </c>
      <c t="s">
        <v>27</v>
      </c>
    </row>
    <row r="171" spans="1:5" ht="12.75">
      <c r="A171" s="35" t="s">
        <v>54</v>
      </c>
      <c r="E171" s="39" t="s">
        <v>50</v>
      </c>
    </row>
    <row r="172" spans="1:5" ht="12.75">
      <c r="A172" s="35" t="s">
        <v>55</v>
      </c>
      <c r="E172" s="40" t="s">
        <v>204</v>
      </c>
    </row>
    <row r="173" spans="1:5" ht="12.75">
      <c r="A173" t="s">
        <v>57</v>
      </c>
      <c r="E173" s="39" t="s">
        <v>58</v>
      </c>
    </row>
    <row r="174" spans="1:16" ht="12.75">
      <c r="A174" t="s">
        <v>48</v>
      </c>
      <c s="34" t="s">
        <v>205</v>
      </c>
      <c s="34" t="s">
        <v>206</v>
      </c>
      <c s="35" t="s">
        <v>50</v>
      </c>
      <c s="6" t="s">
        <v>207</v>
      </c>
      <c s="36" t="s">
        <v>52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53</v>
      </c>
      <c>
        <f>(M174*21)/100</f>
      </c>
      <c t="s">
        <v>27</v>
      </c>
    </row>
    <row r="175" spans="1:5" ht="12.75">
      <c r="A175" s="35" t="s">
        <v>54</v>
      </c>
      <c r="E175" s="39" t="s">
        <v>50</v>
      </c>
    </row>
    <row r="176" spans="1:5" ht="12.75">
      <c r="A176" s="35" t="s">
        <v>55</v>
      </c>
      <c r="E176" s="40" t="s">
        <v>208</v>
      </c>
    </row>
    <row r="177" spans="1:5" ht="12.75">
      <c r="A177" t="s">
        <v>57</v>
      </c>
      <c r="E177" s="39" t="s">
        <v>58</v>
      </c>
    </row>
    <row r="178" spans="1:16" ht="12.75">
      <c r="A178" t="s">
        <v>48</v>
      </c>
      <c s="34" t="s">
        <v>209</v>
      </c>
      <c s="34" t="s">
        <v>210</v>
      </c>
      <c s="35" t="s">
        <v>50</v>
      </c>
      <c s="6" t="s">
        <v>211</v>
      </c>
      <c s="36" t="s">
        <v>52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53</v>
      </c>
      <c>
        <f>(M178*21)/100</f>
      </c>
      <c t="s">
        <v>27</v>
      </c>
    </row>
    <row r="179" spans="1:5" ht="12.75">
      <c r="A179" s="35" t="s">
        <v>54</v>
      </c>
      <c r="E179" s="39" t="s">
        <v>50</v>
      </c>
    </row>
    <row r="180" spans="1:5" ht="12.75">
      <c r="A180" s="35" t="s">
        <v>55</v>
      </c>
      <c r="E180" s="40" t="s">
        <v>208</v>
      </c>
    </row>
    <row r="181" spans="1:5" ht="12.75">
      <c r="A181" t="s">
        <v>57</v>
      </c>
      <c r="E181" s="39" t="s">
        <v>58</v>
      </c>
    </row>
    <row r="182" spans="1:16" ht="12.75">
      <c r="A182" t="s">
        <v>48</v>
      </c>
      <c s="34" t="s">
        <v>212</v>
      </c>
      <c s="34" t="s">
        <v>213</v>
      </c>
      <c s="35" t="s">
        <v>50</v>
      </c>
      <c s="6" t="s">
        <v>214</v>
      </c>
      <c s="36" t="s">
        <v>52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53</v>
      </c>
      <c>
        <f>(M182*21)/100</f>
      </c>
      <c t="s">
        <v>27</v>
      </c>
    </row>
    <row r="183" spans="1:5" ht="12.75">
      <c r="A183" s="35" t="s">
        <v>54</v>
      </c>
      <c r="E183" s="39" t="s">
        <v>50</v>
      </c>
    </row>
    <row r="184" spans="1:5" ht="12.75">
      <c r="A184" s="35" t="s">
        <v>55</v>
      </c>
      <c r="E184" s="40" t="s">
        <v>215</v>
      </c>
    </row>
    <row r="185" spans="1:5" ht="12.75">
      <c r="A185" t="s">
        <v>57</v>
      </c>
      <c r="E185" s="39" t="s">
        <v>58</v>
      </c>
    </row>
    <row r="186" spans="1:16" ht="12.75">
      <c r="A186" t="s">
        <v>48</v>
      </c>
      <c s="34" t="s">
        <v>216</v>
      </c>
      <c s="34" t="s">
        <v>217</v>
      </c>
      <c s="35" t="s">
        <v>50</v>
      </c>
      <c s="6" t="s">
        <v>218</v>
      </c>
      <c s="36" t="s">
        <v>52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53</v>
      </c>
      <c>
        <f>(M186*21)/100</f>
      </c>
      <c t="s">
        <v>27</v>
      </c>
    </row>
    <row r="187" spans="1:5" ht="12.75">
      <c r="A187" s="35" t="s">
        <v>54</v>
      </c>
      <c r="E187" s="39" t="s">
        <v>50</v>
      </c>
    </row>
    <row r="188" spans="1:5" ht="12.75">
      <c r="A188" s="35" t="s">
        <v>55</v>
      </c>
      <c r="E188" s="40" t="s">
        <v>208</v>
      </c>
    </row>
    <row r="189" spans="1:5" ht="12.75">
      <c r="A189" t="s">
        <v>57</v>
      </c>
      <c r="E189" s="39" t="s">
        <v>58</v>
      </c>
    </row>
    <row r="190" spans="1:16" ht="12.75">
      <c r="A190" t="s">
        <v>48</v>
      </c>
      <c s="34" t="s">
        <v>219</v>
      </c>
      <c s="34" t="s">
        <v>220</v>
      </c>
      <c s="35" t="s">
        <v>50</v>
      </c>
      <c s="6" t="s">
        <v>221</v>
      </c>
      <c s="36" t="s">
        <v>52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53</v>
      </c>
      <c>
        <f>(M190*21)/100</f>
      </c>
      <c t="s">
        <v>27</v>
      </c>
    </row>
    <row r="191" spans="1:5" ht="12.75">
      <c r="A191" s="35" t="s">
        <v>54</v>
      </c>
      <c r="E191" s="39" t="s">
        <v>50</v>
      </c>
    </row>
    <row r="192" spans="1:5" ht="12.75">
      <c r="A192" s="35" t="s">
        <v>55</v>
      </c>
      <c r="E192" s="40" t="s">
        <v>208</v>
      </c>
    </row>
    <row r="193" spans="1:5" ht="12.75">
      <c r="A193" t="s">
        <v>57</v>
      </c>
      <c r="E193" s="39" t="s">
        <v>58</v>
      </c>
    </row>
    <row r="194" spans="1:16" ht="12.75">
      <c r="A194" t="s">
        <v>48</v>
      </c>
      <c s="34" t="s">
        <v>222</v>
      </c>
      <c s="34" t="s">
        <v>223</v>
      </c>
      <c s="35" t="s">
        <v>50</v>
      </c>
      <c s="6" t="s">
        <v>224</v>
      </c>
      <c s="36" t="s">
        <v>225</v>
      </c>
      <c s="37">
        <v>30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53</v>
      </c>
      <c>
        <f>(M194*21)/100</f>
      </c>
      <c t="s">
        <v>27</v>
      </c>
    </row>
    <row r="195" spans="1:5" ht="12.75">
      <c r="A195" s="35" t="s">
        <v>54</v>
      </c>
      <c r="E195" s="39" t="s">
        <v>50</v>
      </c>
    </row>
    <row r="196" spans="1:5" ht="12.75">
      <c r="A196" s="35" t="s">
        <v>55</v>
      </c>
      <c r="E196" s="40" t="s">
        <v>226</v>
      </c>
    </row>
    <row r="197" spans="1:5" ht="12.75">
      <c r="A197" t="s">
        <v>57</v>
      </c>
      <c r="E197" s="39" t="s">
        <v>58</v>
      </c>
    </row>
    <row r="198" spans="1:16" ht="12.75">
      <c r="A198" t="s">
        <v>48</v>
      </c>
      <c s="34" t="s">
        <v>227</v>
      </c>
      <c s="34" t="s">
        <v>228</v>
      </c>
      <c s="35" t="s">
        <v>50</v>
      </c>
      <c s="6" t="s">
        <v>229</v>
      </c>
      <c s="36" t="s">
        <v>225</v>
      </c>
      <c s="37">
        <v>30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53</v>
      </c>
      <c>
        <f>(M198*21)/100</f>
      </c>
      <c t="s">
        <v>27</v>
      </c>
    </row>
    <row r="199" spans="1:5" ht="12.75">
      <c r="A199" s="35" t="s">
        <v>54</v>
      </c>
      <c r="E199" s="39" t="s">
        <v>50</v>
      </c>
    </row>
    <row r="200" spans="1:5" ht="12.75">
      <c r="A200" s="35" t="s">
        <v>55</v>
      </c>
      <c r="E200" s="40" t="s">
        <v>226</v>
      </c>
    </row>
    <row r="201" spans="1:5" ht="12.75">
      <c r="A201" t="s">
        <v>57</v>
      </c>
      <c r="E201" s="39" t="s">
        <v>58</v>
      </c>
    </row>
    <row r="202" spans="1:16" ht="12.75">
      <c r="A202" t="s">
        <v>48</v>
      </c>
      <c s="34" t="s">
        <v>230</v>
      </c>
      <c s="34" t="s">
        <v>231</v>
      </c>
      <c s="35" t="s">
        <v>50</v>
      </c>
      <c s="6" t="s">
        <v>232</v>
      </c>
      <c s="36" t="s">
        <v>52</v>
      </c>
      <c s="37">
        <v>3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53</v>
      </c>
      <c>
        <f>(M202*21)/100</f>
      </c>
      <c t="s">
        <v>27</v>
      </c>
    </row>
    <row r="203" spans="1:5" ht="12.75">
      <c r="A203" s="35" t="s">
        <v>54</v>
      </c>
      <c r="E203" s="39" t="s">
        <v>50</v>
      </c>
    </row>
    <row r="204" spans="1:5" ht="12.75">
      <c r="A204" s="35" t="s">
        <v>55</v>
      </c>
      <c r="E204" s="40" t="s">
        <v>226</v>
      </c>
    </row>
    <row r="205" spans="1:5" ht="12.75">
      <c r="A205" t="s">
        <v>57</v>
      </c>
      <c r="E205" s="39" t="s">
        <v>58</v>
      </c>
    </row>
    <row r="206" spans="1:16" ht="25.5">
      <c r="A206" t="s">
        <v>48</v>
      </c>
      <c s="34" t="s">
        <v>233</v>
      </c>
      <c s="34" t="s">
        <v>234</v>
      </c>
      <c s="35" t="s">
        <v>50</v>
      </c>
      <c s="6" t="s">
        <v>235</v>
      </c>
      <c s="36" t="s">
        <v>236</v>
      </c>
      <c s="37">
        <v>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53</v>
      </c>
      <c>
        <f>(M206*21)/100</f>
      </c>
      <c t="s">
        <v>27</v>
      </c>
    </row>
    <row r="207" spans="1:5" ht="12.75">
      <c r="A207" s="35" t="s">
        <v>54</v>
      </c>
      <c r="E207" s="39" t="s">
        <v>50</v>
      </c>
    </row>
    <row r="208" spans="1:5" ht="12.75">
      <c r="A208" s="35" t="s">
        <v>55</v>
      </c>
      <c r="E208" s="40" t="s">
        <v>237</v>
      </c>
    </row>
    <row r="209" spans="1:5" ht="12.75">
      <c r="A209" t="s">
        <v>57</v>
      </c>
      <c r="E209" s="39" t="s">
        <v>58</v>
      </c>
    </row>
    <row r="210" spans="1:16" ht="12.75">
      <c r="A210" t="s">
        <v>48</v>
      </c>
      <c s="34" t="s">
        <v>238</v>
      </c>
      <c s="34" t="s">
        <v>239</v>
      </c>
      <c s="35" t="s">
        <v>50</v>
      </c>
      <c s="6" t="s">
        <v>240</v>
      </c>
      <c s="36" t="s">
        <v>241</v>
      </c>
      <c s="37">
        <v>100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53</v>
      </c>
      <c>
        <f>(M210*21)/100</f>
      </c>
      <c t="s">
        <v>27</v>
      </c>
    </row>
    <row r="211" spans="1:5" ht="12.75">
      <c r="A211" s="35" t="s">
        <v>54</v>
      </c>
      <c r="E211" s="39" t="s">
        <v>50</v>
      </c>
    </row>
    <row r="212" spans="1:5" ht="12.75">
      <c r="A212" s="35" t="s">
        <v>55</v>
      </c>
      <c r="E212" s="40" t="s">
        <v>242</v>
      </c>
    </row>
    <row r="213" spans="1:5" ht="12.75">
      <c r="A213" t="s">
        <v>57</v>
      </c>
      <c r="E213" s="39" t="s">
        <v>58</v>
      </c>
    </row>
    <row r="214" spans="1:16" ht="12.75">
      <c r="A214" t="s">
        <v>48</v>
      </c>
      <c s="34" t="s">
        <v>243</v>
      </c>
      <c s="34" t="s">
        <v>244</v>
      </c>
      <c s="35" t="s">
        <v>50</v>
      </c>
      <c s="6" t="s">
        <v>245</v>
      </c>
      <c s="36" t="s">
        <v>225</v>
      </c>
      <c s="37">
        <v>105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53</v>
      </c>
      <c>
        <f>(M214*21)/100</f>
      </c>
      <c t="s">
        <v>27</v>
      </c>
    </row>
    <row r="215" spans="1:5" ht="12.75">
      <c r="A215" s="35" t="s">
        <v>54</v>
      </c>
      <c r="E215" s="39" t="s">
        <v>50</v>
      </c>
    </row>
    <row r="216" spans="1:5" ht="12.75">
      <c r="A216" s="35" t="s">
        <v>55</v>
      </c>
      <c r="E216" s="40" t="s">
        <v>246</v>
      </c>
    </row>
    <row r="217" spans="1:5" ht="12.75">
      <c r="A217" t="s">
        <v>57</v>
      </c>
      <c r="E217" s="39" t="s">
        <v>58</v>
      </c>
    </row>
    <row r="218" spans="1:16" ht="12.75">
      <c r="A218" t="s">
        <v>48</v>
      </c>
      <c s="34" t="s">
        <v>247</v>
      </c>
      <c s="34" t="s">
        <v>248</v>
      </c>
      <c s="35" t="s">
        <v>50</v>
      </c>
      <c s="6" t="s">
        <v>249</v>
      </c>
      <c s="36" t="s">
        <v>225</v>
      </c>
      <c s="37">
        <v>8910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53</v>
      </c>
      <c>
        <f>(M218*21)/100</f>
      </c>
      <c t="s">
        <v>27</v>
      </c>
    </row>
    <row r="219" spans="1:5" ht="12.75">
      <c r="A219" s="35" t="s">
        <v>54</v>
      </c>
      <c r="E219" s="39" t="s">
        <v>50</v>
      </c>
    </row>
    <row r="220" spans="1:5" ht="12.75">
      <c r="A220" s="35" t="s">
        <v>55</v>
      </c>
      <c r="E220" s="40" t="s">
        <v>250</v>
      </c>
    </row>
    <row r="221" spans="1:5" ht="12.75">
      <c r="A221" t="s">
        <v>57</v>
      </c>
      <c r="E221" s="39" t="s">
        <v>58</v>
      </c>
    </row>
    <row r="222" spans="1:16" ht="12.75">
      <c r="A222" t="s">
        <v>48</v>
      </c>
      <c s="34" t="s">
        <v>251</v>
      </c>
      <c s="34" t="s">
        <v>252</v>
      </c>
      <c s="35" t="s">
        <v>50</v>
      </c>
      <c s="6" t="s">
        <v>253</v>
      </c>
      <c s="36" t="s">
        <v>241</v>
      </c>
      <c s="37">
        <v>50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53</v>
      </c>
      <c>
        <f>(M222*21)/100</f>
      </c>
      <c t="s">
        <v>27</v>
      </c>
    </row>
    <row r="223" spans="1:5" ht="12.75">
      <c r="A223" s="35" t="s">
        <v>54</v>
      </c>
      <c r="E223" s="39" t="s">
        <v>50</v>
      </c>
    </row>
    <row r="224" spans="1:5" ht="12.75">
      <c r="A224" s="35" t="s">
        <v>55</v>
      </c>
      <c r="E224" s="40" t="s">
        <v>254</v>
      </c>
    </row>
    <row r="225" spans="1:5" ht="12.75">
      <c r="A225" t="s">
        <v>57</v>
      </c>
      <c r="E225" s="39" t="s">
        <v>58</v>
      </c>
    </row>
    <row r="226" spans="1:16" ht="12.75">
      <c r="A226" t="s">
        <v>48</v>
      </c>
      <c s="34" t="s">
        <v>255</v>
      </c>
      <c s="34" t="s">
        <v>256</v>
      </c>
      <c s="35" t="s">
        <v>50</v>
      </c>
      <c s="6" t="s">
        <v>257</v>
      </c>
      <c s="36" t="s">
        <v>225</v>
      </c>
      <c s="37">
        <v>105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53</v>
      </c>
      <c>
        <f>(M226*21)/100</f>
      </c>
      <c t="s">
        <v>27</v>
      </c>
    </row>
    <row r="227" spans="1:5" ht="12.75">
      <c r="A227" s="35" t="s">
        <v>54</v>
      </c>
      <c r="E227" s="39" t="s">
        <v>50</v>
      </c>
    </row>
    <row r="228" spans="1:5" ht="12.75">
      <c r="A228" s="35" t="s">
        <v>55</v>
      </c>
      <c r="E228" s="40" t="s">
        <v>258</v>
      </c>
    </row>
    <row r="229" spans="1:5" ht="12.75">
      <c r="A229" t="s">
        <v>57</v>
      </c>
      <c r="E229" s="39" t="s">
        <v>58</v>
      </c>
    </row>
    <row r="230" spans="1:16" ht="12.75">
      <c r="A230" t="s">
        <v>48</v>
      </c>
      <c s="34" t="s">
        <v>259</v>
      </c>
      <c s="34" t="s">
        <v>260</v>
      </c>
      <c s="35" t="s">
        <v>50</v>
      </c>
      <c s="6" t="s">
        <v>261</v>
      </c>
      <c s="36" t="s">
        <v>225</v>
      </c>
      <c s="37">
        <v>845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53</v>
      </c>
      <c>
        <f>(M230*21)/100</f>
      </c>
      <c t="s">
        <v>27</v>
      </c>
    </row>
    <row r="231" spans="1:5" ht="12.75">
      <c r="A231" s="35" t="s">
        <v>54</v>
      </c>
      <c r="E231" s="39" t="s">
        <v>50</v>
      </c>
    </row>
    <row r="232" spans="1:5" ht="12.75">
      <c r="A232" s="35" t="s">
        <v>55</v>
      </c>
      <c r="E232" s="40" t="s">
        <v>262</v>
      </c>
    </row>
    <row r="233" spans="1:5" ht="12.75">
      <c r="A233" t="s">
        <v>57</v>
      </c>
      <c r="E233" s="39" t="s">
        <v>58</v>
      </c>
    </row>
    <row r="234" spans="1:16" ht="12.75">
      <c r="A234" t="s">
        <v>48</v>
      </c>
      <c s="34" t="s">
        <v>263</v>
      </c>
      <c s="34" t="s">
        <v>264</v>
      </c>
      <c s="35" t="s">
        <v>50</v>
      </c>
      <c s="6" t="s">
        <v>265</v>
      </c>
      <c s="36" t="s">
        <v>266</v>
      </c>
      <c s="37">
        <v>8.575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53</v>
      </c>
      <c>
        <f>(M234*21)/100</f>
      </c>
      <c t="s">
        <v>27</v>
      </c>
    </row>
    <row r="235" spans="1:5" ht="12.75">
      <c r="A235" s="35" t="s">
        <v>54</v>
      </c>
      <c r="E235" s="39" t="s">
        <v>50</v>
      </c>
    </row>
    <row r="236" spans="1:5" ht="12.75">
      <c r="A236" s="35" t="s">
        <v>55</v>
      </c>
      <c r="E236" s="40" t="s">
        <v>262</v>
      </c>
    </row>
    <row r="237" spans="1:5" ht="12.75">
      <c r="A237" t="s">
        <v>57</v>
      </c>
      <c r="E237" s="39" t="s">
        <v>58</v>
      </c>
    </row>
    <row r="238" spans="1:16" ht="25.5">
      <c r="A238" t="s">
        <v>48</v>
      </c>
      <c s="34" t="s">
        <v>267</v>
      </c>
      <c s="34" t="s">
        <v>268</v>
      </c>
      <c s="35" t="s">
        <v>50</v>
      </c>
      <c s="6" t="s">
        <v>269</v>
      </c>
      <c s="36" t="s">
        <v>225</v>
      </c>
      <c s="37">
        <v>2105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53</v>
      </c>
      <c>
        <f>(M238*21)/100</f>
      </c>
      <c t="s">
        <v>27</v>
      </c>
    </row>
    <row r="239" spans="1:5" ht="12.75">
      <c r="A239" s="35" t="s">
        <v>54</v>
      </c>
      <c r="E239" s="39" t="s">
        <v>50</v>
      </c>
    </row>
    <row r="240" spans="1:5" ht="12.75">
      <c r="A240" s="35" t="s">
        <v>55</v>
      </c>
      <c r="E240" s="40" t="s">
        <v>262</v>
      </c>
    </row>
    <row r="241" spans="1:5" ht="12.75">
      <c r="A241" t="s">
        <v>57</v>
      </c>
      <c r="E241" s="39" t="s">
        <v>58</v>
      </c>
    </row>
    <row r="242" spans="1:16" ht="12.75">
      <c r="A242" t="s">
        <v>48</v>
      </c>
      <c s="34" t="s">
        <v>270</v>
      </c>
      <c s="34" t="s">
        <v>271</v>
      </c>
      <c s="35" t="s">
        <v>50</v>
      </c>
      <c s="6" t="s">
        <v>272</v>
      </c>
      <c s="36" t="s">
        <v>273</v>
      </c>
      <c s="37">
        <v>8.205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53</v>
      </c>
      <c>
        <f>(M242*21)/100</f>
      </c>
      <c t="s">
        <v>27</v>
      </c>
    </row>
    <row r="243" spans="1:5" ht="12.75">
      <c r="A243" s="35" t="s">
        <v>54</v>
      </c>
      <c r="E243" s="39" t="s">
        <v>50</v>
      </c>
    </row>
    <row r="244" spans="1:5" ht="12.75">
      <c r="A244" s="35" t="s">
        <v>55</v>
      </c>
      <c r="E244" s="40" t="s">
        <v>262</v>
      </c>
    </row>
    <row r="245" spans="1:5" ht="12.75">
      <c r="A245" t="s">
        <v>57</v>
      </c>
      <c r="E245" s="39" t="s">
        <v>58</v>
      </c>
    </row>
    <row r="246" spans="1:16" ht="12.75">
      <c r="A246" t="s">
        <v>48</v>
      </c>
      <c s="34" t="s">
        <v>274</v>
      </c>
      <c s="34" t="s">
        <v>275</v>
      </c>
      <c s="35" t="s">
        <v>50</v>
      </c>
      <c s="6" t="s">
        <v>276</v>
      </c>
      <c s="36" t="s">
        <v>273</v>
      </c>
      <c s="37">
        <v>8.205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53</v>
      </c>
      <c>
        <f>(M246*21)/100</f>
      </c>
      <c t="s">
        <v>27</v>
      </c>
    </row>
    <row r="247" spans="1:5" ht="12.75">
      <c r="A247" s="35" t="s">
        <v>54</v>
      </c>
      <c r="E247" s="39" t="s">
        <v>50</v>
      </c>
    </row>
    <row r="248" spans="1:5" ht="12.75">
      <c r="A248" s="35" t="s">
        <v>55</v>
      </c>
      <c r="E248" s="40" t="s">
        <v>262</v>
      </c>
    </row>
    <row r="249" spans="1:5" ht="12.75">
      <c r="A249" t="s">
        <v>57</v>
      </c>
      <c r="E249" s="39" t="s">
        <v>58</v>
      </c>
    </row>
    <row r="250" spans="1:16" ht="12.75">
      <c r="A250" t="s">
        <v>48</v>
      </c>
      <c s="34" t="s">
        <v>277</v>
      </c>
      <c s="34" t="s">
        <v>278</v>
      </c>
      <c s="35" t="s">
        <v>50</v>
      </c>
      <c s="6" t="s">
        <v>279</v>
      </c>
      <c s="36" t="s">
        <v>273</v>
      </c>
      <c s="37">
        <v>27.42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53</v>
      </c>
      <c>
        <f>(M250*21)/100</f>
      </c>
      <c t="s">
        <v>27</v>
      </c>
    </row>
    <row r="251" spans="1:5" ht="12.75">
      <c r="A251" s="35" t="s">
        <v>54</v>
      </c>
      <c r="E251" s="39" t="s">
        <v>50</v>
      </c>
    </row>
    <row r="252" spans="1:5" ht="12.75">
      <c r="A252" s="35" t="s">
        <v>55</v>
      </c>
      <c r="E252" s="40" t="s">
        <v>262</v>
      </c>
    </row>
    <row r="253" spans="1:5" ht="12.75">
      <c r="A253" t="s">
        <v>57</v>
      </c>
      <c r="E253" s="39" t="s">
        <v>58</v>
      </c>
    </row>
    <row r="254" spans="1:16" ht="12.75">
      <c r="A254" t="s">
        <v>48</v>
      </c>
      <c s="34" t="s">
        <v>280</v>
      </c>
      <c s="34" t="s">
        <v>281</v>
      </c>
      <c s="35" t="s">
        <v>50</v>
      </c>
      <c s="6" t="s">
        <v>282</v>
      </c>
      <c s="36" t="s">
        <v>273</v>
      </c>
      <c s="37">
        <v>27.42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53</v>
      </c>
      <c>
        <f>(M254*21)/100</f>
      </c>
      <c t="s">
        <v>27</v>
      </c>
    </row>
    <row r="255" spans="1:5" ht="12.75">
      <c r="A255" s="35" t="s">
        <v>54</v>
      </c>
      <c r="E255" s="39" t="s">
        <v>50</v>
      </c>
    </row>
    <row r="256" spans="1:5" ht="12.75">
      <c r="A256" s="35" t="s">
        <v>55</v>
      </c>
      <c r="E256" s="40" t="s">
        <v>262</v>
      </c>
    </row>
    <row r="257" spans="1:5" ht="12.75">
      <c r="A257" t="s">
        <v>57</v>
      </c>
      <c r="E257" s="39" t="s">
        <v>58</v>
      </c>
    </row>
    <row r="258" spans="1:16" ht="12.75">
      <c r="A258" t="s">
        <v>48</v>
      </c>
      <c s="34" t="s">
        <v>283</v>
      </c>
      <c s="34" t="s">
        <v>284</v>
      </c>
      <c s="35" t="s">
        <v>50</v>
      </c>
      <c s="6" t="s">
        <v>285</v>
      </c>
      <c s="36" t="s">
        <v>52</v>
      </c>
      <c s="37">
        <v>8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53</v>
      </c>
      <c>
        <f>(M258*21)/100</f>
      </c>
      <c t="s">
        <v>27</v>
      </c>
    </row>
    <row r="259" spans="1:5" ht="12.75">
      <c r="A259" s="35" t="s">
        <v>54</v>
      </c>
      <c r="E259" s="39" t="s">
        <v>50</v>
      </c>
    </row>
    <row r="260" spans="1:5" ht="12.75">
      <c r="A260" s="35" t="s">
        <v>55</v>
      </c>
      <c r="E260" s="40" t="s">
        <v>262</v>
      </c>
    </row>
    <row r="261" spans="1:5" ht="12.75">
      <c r="A261" t="s">
        <v>57</v>
      </c>
      <c r="E261" s="39" t="s">
        <v>58</v>
      </c>
    </row>
    <row r="262" spans="1:16" ht="12.75">
      <c r="A262" t="s">
        <v>48</v>
      </c>
      <c s="34" t="s">
        <v>286</v>
      </c>
      <c s="34" t="s">
        <v>287</v>
      </c>
      <c s="35" t="s">
        <v>50</v>
      </c>
      <c s="6" t="s">
        <v>288</v>
      </c>
      <c s="36" t="s">
        <v>52</v>
      </c>
      <c s="37">
        <v>18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53</v>
      </c>
      <c>
        <f>(M262*21)/100</f>
      </c>
      <c t="s">
        <v>27</v>
      </c>
    </row>
    <row r="263" spans="1:5" ht="12.75">
      <c r="A263" s="35" t="s">
        <v>54</v>
      </c>
      <c r="E263" s="39" t="s">
        <v>50</v>
      </c>
    </row>
    <row r="264" spans="1:5" ht="12.75">
      <c r="A264" s="35" t="s">
        <v>55</v>
      </c>
      <c r="E264" s="40" t="s">
        <v>262</v>
      </c>
    </row>
    <row r="265" spans="1:5" ht="12.75">
      <c r="A265" t="s">
        <v>57</v>
      </c>
      <c r="E265" s="39" t="s">
        <v>58</v>
      </c>
    </row>
    <row r="266" spans="1:16" ht="25.5">
      <c r="A266" t="s">
        <v>48</v>
      </c>
      <c s="34" t="s">
        <v>289</v>
      </c>
      <c s="34" t="s">
        <v>290</v>
      </c>
      <c s="35" t="s">
        <v>50</v>
      </c>
      <c s="6" t="s">
        <v>291</v>
      </c>
      <c s="36" t="s">
        <v>52</v>
      </c>
      <c s="37">
        <v>38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53</v>
      </c>
      <c>
        <f>(M266*21)/100</f>
      </c>
      <c t="s">
        <v>27</v>
      </c>
    </row>
    <row r="267" spans="1:5" ht="12.75">
      <c r="A267" s="35" t="s">
        <v>54</v>
      </c>
      <c r="E267" s="39" t="s">
        <v>50</v>
      </c>
    </row>
    <row r="268" spans="1:5" ht="12.75">
      <c r="A268" s="35" t="s">
        <v>55</v>
      </c>
      <c r="E268" s="40" t="s">
        <v>262</v>
      </c>
    </row>
    <row r="269" spans="1:5" ht="12.75">
      <c r="A269" t="s">
        <v>57</v>
      </c>
      <c r="E269" s="39" t="s">
        <v>58</v>
      </c>
    </row>
    <row r="270" spans="1:16" ht="25.5">
      <c r="A270" t="s">
        <v>48</v>
      </c>
      <c s="34" t="s">
        <v>292</v>
      </c>
      <c s="34" t="s">
        <v>293</v>
      </c>
      <c s="35" t="s">
        <v>50</v>
      </c>
      <c s="6" t="s">
        <v>294</v>
      </c>
      <c s="36" t="s">
        <v>52</v>
      </c>
      <c s="37">
        <v>3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53</v>
      </c>
      <c>
        <f>(M270*21)/100</f>
      </c>
      <c t="s">
        <v>27</v>
      </c>
    </row>
    <row r="271" spans="1:5" ht="12.75">
      <c r="A271" s="35" t="s">
        <v>54</v>
      </c>
      <c r="E271" s="39" t="s">
        <v>50</v>
      </c>
    </row>
    <row r="272" spans="1:5" ht="12.75">
      <c r="A272" s="35" t="s">
        <v>55</v>
      </c>
      <c r="E272" s="40" t="s">
        <v>262</v>
      </c>
    </row>
    <row r="273" spans="1:5" ht="12.75">
      <c r="A273" t="s">
        <v>57</v>
      </c>
      <c r="E273" s="39" t="s">
        <v>58</v>
      </c>
    </row>
    <row r="274" spans="1:16" ht="25.5">
      <c r="A274" t="s">
        <v>48</v>
      </c>
      <c s="34" t="s">
        <v>295</v>
      </c>
      <c s="34" t="s">
        <v>296</v>
      </c>
      <c s="35" t="s">
        <v>50</v>
      </c>
      <c s="6" t="s">
        <v>297</v>
      </c>
      <c s="36" t="s">
        <v>52</v>
      </c>
      <c s="37">
        <v>4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53</v>
      </c>
      <c>
        <f>(M274*21)/100</f>
      </c>
      <c t="s">
        <v>27</v>
      </c>
    </row>
    <row r="275" spans="1:5" ht="12.75">
      <c r="A275" s="35" t="s">
        <v>54</v>
      </c>
      <c r="E275" s="39" t="s">
        <v>50</v>
      </c>
    </row>
    <row r="276" spans="1:5" ht="12.75">
      <c r="A276" s="35" t="s">
        <v>55</v>
      </c>
      <c r="E276" s="40" t="s">
        <v>262</v>
      </c>
    </row>
    <row r="277" spans="1:5" ht="12.75">
      <c r="A277" t="s">
        <v>57</v>
      </c>
      <c r="E277" s="39" t="s">
        <v>58</v>
      </c>
    </row>
    <row r="278" spans="1:16" ht="25.5">
      <c r="A278" t="s">
        <v>48</v>
      </c>
      <c s="34" t="s">
        <v>298</v>
      </c>
      <c s="34" t="s">
        <v>299</v>
      </c>
      <c s="35" t="s">
        <v>50</v>
      </c>
      <c s="6" t="s">
        <v>300</v>
      </c>
      <c s="36" t="s">
        <v>52</v>
      </c>
      <c s="37">
        <v>10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53</v>
      </c>
      <c>
        <f>(M278*21)/100</f>
      </c>
      <c t="s">
        <v>27</v>
      </c>
    </row>
    <row r="279" spans="1:5" ht="12.75">
      <c r="A279" s="35" t="s">
        <v>54</v>
      </c>
      <c r="E279" s="39" t="s">
        <v>50</v>
      </c>
    </row>
    <row r="280" spans="1:5" ht="12.75">
      <c r="A280" s="35" t="s">
        <v>55</v>
      </c>
      <c r="E280" s="40" t="s">
        <v>262</v>
      </c>
    </row>
    <row r="281" spans="1:5" ht="12.75">
      <c r="A281" t="s">
        <v>57</v>
      </c>
      <c r="E281" s="39" t="s">
        <v>58</v>
      </c>
    </row>
    <row r="282" spans="1:16" ht="25.5">
      <c r="A282" t="s">
        <v>48</v>
      </c>
      <c s="34" t="s">
        <v>301</v>
      </c>
      <c s="34" t="s">
        <v>302</v>
      </c>
      <c s="35" t="s">
        <v>50</v>
      </c>
      <c s="6" t="s">
        <v>303</v>
      </c>
      <c s="36" t="s">
        <v>52</v>
      </c>
      <c s="37">
        <v>4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53</v>
      </c>
      <c>
        <f>(M282*21)/100</f>
      </c>
      <c t="s">
        <v>27</v>
      </c>
    </row>
    <row r="283" spans="1:5" ht="12.75">
      <c r="A283" s="35" t="s">
        <v>54</v>
      </c>
      <c r="E283" s="39" t="s">
        <v>50</v>
      </c>
    </row>
    <row r="284" spans="1:5" ht="12.75">
      <c r="A284" s="35" t="s">
        <v>55</v>
      </c>
      <c r="E284" s="40" t="s">
        <v>262</v>
      </c>
    </row>
    <row r="285" spans="1:5" ht="12.75">
      <c r="A285" t="s">
        <v>57</v>
      </c>
      <c r="E285" s="39" t="s">
        <v>58</v>
      </c>
    </row>
    <row r="286" spans="1:16" ht="12.75">
      <c r="A286" t="s">
        <v>48</v>
      </c>
      <c s="34" t="s">
        <v>304</v>
      </c>
      <c s="34" t="s">
        <v>305</v>
      </c>
      <c s="35" t="s">
        <v>50</v>
      </c>
      <c s="6" t="s">
        <v>306</v>
      </c>
      <c s="36" t="s">
        <v>52</v>
      </c>
      <c s="37">
        <v>11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53</v>
      </c>
      <c>
        <f>(M286*21)/100</f>
      </c>
      <c t="s">
        <v>27</v>
      </c>
    </row>
    <row r="287" spans="1:5" ht="12.75">
      <c r="A287" s="35" t="s">
        <v>54</v>
      </c>
      <c r="E287" s="39" t="s">
        <v>50</v>
      </c>
    </row>
    <row r="288" spans="1:5" ht="12.75">
      <c r="A288" s="35" t="s">
        <v>55</v>
      </c>
      <c r="E288" s="40" t="s">
        <v>262</v>
      </c>
    </row>
    <row r="289" spans="1:5" ht="12.75">
      <c r="A289" t="s">
        <v>57</v>
      </c>
      <c r="E289" s="39" t="s">
        <v>58</v>
      </c>
    </row>
    <row r="290" spans="1:16" ht="12.75">
      <c r="A290" t="s">
        <v>48</v>
      </c>
      <c s="34" t="s">
        <v>307</v>
      </c>
      <c s="34" t="s">
        <v>308</v>
      </c>
      <c s="35" t="s">
        <v>50</v>
      </c>
      <c s="6" t="s">
        <v>309</v>
      </c>
      <c s="36" t="s">
        <v>52</v>
      </c>
      <c s="37">
        <v>17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53</v>
      </c>
      <c>
        <f>(M290*21)/100</f>
      </c>
      <c t="s">
        <v>27</v>
      </c>
    </row>
    <row r="291" spans="1:5" ht="12.75">
      <c r="A291" s="35" t="s">
        <v>54</v>
      </c>
      <c r="E291" s="39" t="s">
        <v>50</v>
      </c>
    </row>
    <row r="292" spans="1:5" ht="12.75">
      <c r="A292" s="35" t="s">
        <v>55</v>
      </c>
      <c r="E292" s="40" t="s">
        <v>262</v>
      </c>
    </row>
    <row r="293" spans="1:5" ht="12.75">
      <c r="A293" t="s">
        <v>57</v>
      </c>
      <c r="E293" s="39" t="s">
        <v>58</v>
      </c>
    </row>
    <row r="294" spans="1:16" ht="12.75">
      <c r="A294" t="s">
        <v>48</v>
      </c>
      <c s="34" t="s">
        <v>310</v>
      </c>
      <c s="34" t="s">
        <v>311</v>
      </c>
      <c s="35" t="s">
        <v>50</v>
      </c>
      <c s="6" t="s">
        <v>312</v>
      </c>
      <c s="36" t="s">
        <v>52</v>
      </c>
      <c s="37">
        <v>3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53</v>
      </c>
      <c>
        <f>(M294*21)/100</f>
      </c>
      <c t="s">
        <v>27</v>
      </c>
    </row>
    <row r="295" spans="1:5" ht="12.75">
      <c r="A295" s="35" t="s">
        <v>54</v>
      </c>
      <c r="E295" s="39" t="s">
        <v>50</v>
      </c>
    </row>
    <row r="296" spans="1:5" ht="12.75">
      <c r="A296" s="35" t="s">
        <v>55</v>
      </c>
      <c r="E296" s="40" t="s">
        <v>262</v>
      </c>
    </row>
    <row r="297" spans="1:5" ht="12.75">
      <c r="A297" t="s">
        <v>57</v>
      </c>
      <c r="E297" s="39" t="s">
        <v>58</v>
      </c>
    </row>
    <row r="298" spans="1:16" ht="12.75">
      <c r="A298" t="s">
        <v>48</v>
      </c>
      <c s="34" t="s">
        <v>313</v>
      </c>
      <c s="34" t="s">
        <v>314</v>
      </c>
      <c s="35" t="s">
        <v>50</v>
      </c>
      <c s="6" t="s">
        <v>315</v>
      </c>
      <c s="36" t="s">
        <v>52</v>
      </c>
      <c s="37">
        <v>62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53</v>
      </c>
      <c>
        <f>(M298*21)/100</f>
      </c>
      <c t="s">
        <v>27</v>
      </c>
    </row>
    <row r="299" spans="1:5" ht="12.75">
      <c r="A299" s="35" t="s">
        <v>54</v>
      </c>
      <c r="E299" s="39" t="s">
        <v>50</v>
      </c>
    </row>
    <row r="300" spans="1:5" ht="12.75">
      <c r="A300" s="35" t="s">
        <v>55</v>
      </c>
      <c r="E300" s="40" t="s">
        <v>316</v>
      </c>
    </row>
    <row r="301" spans="1:5" ht="12.75">
      <c r="A301" t="s">
        <v>57</v>
      </c>
      <c r="E301" s="39" t="s">
        <v>58</v>
      </c>
    </row>
    <row r="302" spans="1:16" ht="12.75">
      <c r="A302" t="s">
        <v>48</v>
      </c>
      <c s="34" t="s">
        <v>317</v>
      </c>
      <c s="34" t="s">
        <v>318</v>
      </c>
      <c s="35" t="s">
        <v>50</v>
      </c>
      <c s="6" t="s">
        <v>319</v>
      </c>
      <c s="36" t="s">
        <v>52</v>
      </c>
      <c s="37">
        <v>62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53</v>
      </c>
      <c>
        <f>(M302*21)/100</f>
      </c>
      <c t="s">
        <v>27</v>
      </c>
    </row>
    <row r="303" spans="1:5" ht="12.75">
      <c r="A303" s="35" t="s">
        <v>54</v>
      </c>
      <c r="E303" s="39" t="s">
        <v>50</v>
      </c>
    </row>
    <row r="304" spans="1:5" ht="12.75">
      <c r="A304" s="35" t="s">
        <v>55</v>
      </c>
      <c r="E304" s="40" t="s">
        <v>316</v>
      </c>
    </row>
    <row r="305" spans="1:5" ht="12.75">
      <c r="A305" t="s">
        <v>57</v>
      </c>
      <c r="E305" s="39" t="s">
        <v>58</v>
      </c>
    </row>
    <row r="306" spans="1:16" ht="12.75">
      <c r="A306" t="s">
        <v>48</v>
      </c>
      <c s="34" t="s">
        <v>320</v>
      </c>
      <c s="34" t="s">
        <v>321</v>
      </c>
      <c s="35" t="s">
        <v>50</v>
      </c>
      <c s="6" t="s">
        <v>322</v>
      </c>
      <c s="36" t="s">
        <v>52</v>
      </c>
      <c s="37">
        <v>1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53</v>
      </c>
      <c>
        <f>(M306*21)/100</f>
      </c>
      <c t="s">
        <v>27</v>
      </c>
    </row>
    <row r="307" spans="1:5" ht="12.75">
      <c r="A307" s="35" t="s">
        <v>54</v>
      </c>
      <c r="E307" s="39" t="s">
        <v>50</v>
      </c>
    </row>
    <row r="308" spans="1:5" ht="12.75">
      <c r="A308" s="35" t="s">
        <v>55</v>
      </c>
      <c r="E308" s="40" t="s">
        <v>323</v>
      </c>
    </row>
    <row r="309" spans="1:5" ht="12.75">
      <c r="A309" t="s">
        <v>57</v>
      </c>
      <c r="E309" s="39" t="s">
        <v>58</v>
      </c>
    </row>
    <row r="310" spans="1:16" ht="12.75">
      <c r="A310" t="s">
        <v>48</v>
      </c>
      <c s="34" t="s">
        <v>324</v>
      </c>
      <c s="34" t="s">
        <v>325</v>
      </c>
      <c s="35" t="s">
        <v>50</v>
      </c>
      <c s="6" t="s">
        <v>326</v>
      </c>
      <c s="36" t="s">
        <v>171</v>
      </c>
      <c s="37">
        <v>540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53</v>
      </c>
      <c>
        <f>(M310*21)/100</f>
      </c>
      <c t="s">
        <v>27</v>
      </c>
    </row>
    <row r="311" spans="1:5" ht="12.75">
      <c r="A311" s="35" t="s">
        <v>54</v>
      </c>
      <c r="E311" s="39" t="s">
        <v>50</v>
      </c>
    </row>
    <row r="312" spans="1:5" ht="25.5">
      <c r="A312" s="35" t="s">
        <v>55</v>
      </c>
      <c r="E312" s="40" t="s">
        <v>327</v>
      </c>
    </row>
    <row r="313" spans="1:5" ht="12.75">
      <c r="A313" t="s">
        <v>57</v>
      </c>
      <c r="E313" s="39" t="s">
        <v>58</v>
      </c>
    </row>
    <row r="314" spans="1:16" ht="12.75">
      <c r="A314" t="s">
        <v>48</v>
      </c>
      <c s="34" t="s">
        <v>328</v>
      </c>
      <c s="34" t="s">
        <v>329</v>
      </c>
      <c s="35" t="s">
        <v>50</v>
      </c>
      <c s="6" t="s">
        <v>330</v>
      </c>
      <c s="36" t="s">
        <v>171</v>
      </c>
      <c s="37">
        <v>540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53</v>
      </c>
      <c>
        <f>(M314*21)/100</f>
      </c>
      <c t="s">
        <v>27</v>
      </c>
    </row>
    <row r="315" spans="1:5" ht="12.75">
      <c r="A315" s="35" t="s">
        <v>54</v>
      </c>
      <c r="E315" s="39" t="s">
        <v>50</v>
      </c>
    </row>
    <row r="316" spans="1:5" ht="12.75">
      <c r="A316" s="35" t="s">
        <v>55</v>
      </c>
      <c r="E316" s="40" t="s">
        <v>331</v>
      </c>
    </row>
    <row r="317" spans="1:5" ht="12.75">
      <c r="A317" t="s">
        <v>57</v>
      </c>
      <c r="E317" s="39" t="s">
        <v>58</v>
      </c>
    </row>
    <row r="318" spans="1:16" ht="12.75">
      <c r="A318" t="s">
        <v>48</v>
      </c>
      <c s="34" t="s">
        <v>332</v>
      </c>
      <c s="34" t="s">
        <v>333</v>
      </c>
      <c s="35" t="s">
        <v>50</v>
      </c>
      <c s="6" t="s">
        <v>334</v>
      </c>
      <c s="36" t="s">
        <v>225</v>
      </c>
      <c s="37">
        <v>1360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53</v>
      </c>
      <c>
        <f>(M318*21)/100</f>
      </c>
      <c t="s">
        <v>27</v>
      </c>
    </row>
    <row r="319" spans="1:5" ht="12.75">
      <c r="A319" s="35" t="s">
        <v>54</v>
      </c>
      <c r="E319" s="39" t="s">
        <v>50</v>
      </c>
    </row>
    <row r="320" spans="1:5" ht="12.75">
      <c r="A320" s="35" t="s">
        <v>55</v>
      </c>
      <c r="E320" s="40" t="s">
        <v>335</v>
      </c>
    </row>
    <row r="321" spans="1:5" ht="12.75">
      <c r="A321" t="s">
        <v>57</v>
      </c>
      <c r="E321" s="39" t="s">
        <v>58</v>
      </c>
    </row>
    <row r="322" spans="1:16" ht="12.75">
      <c r="A322" t="s">
        <v>48</v>
      </c>
      <c s="34" t="s">
        <v>336</v>
      </c>
      <c s="34" t="s">
        <v>337</v>
      </c>
      <c s="35" t="s">
        <v>50</v>
      </c>
      <c s="6" t="s">
        <v>338</v>
      </c>
      <c s="36" t="s">
        <v>225</v>
      </c>
      <c s="37">
        <v>2028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53</v>
      </c>
      <c>
        <f>(M322*21)/100</f>
      </c>
      <c t="s">
        <v>27</v>
      </c>
    </row>
    <row r="323" spans="1:5" ht="12.75">
      <c r="A323" s="35" t="s">
        <v>54</v>
      </c>
      <c r="E323" s="39" t="s">
        <v>50</v>
      </c>
    </row>
    <row r="324" spans="1:5" ht="12.75">
      <c r="A324" s="35" t="s">
        <v>55</v>
      </c>
      <c r="E324" s="40" t="s">
        <v>262</v>
      </c>
    </row>
    <row r="325" spans="1:5" ht="12.75">
      <c r="A325" t="s">
        <v>57</v>
      </c>
      <c r="E325" s="39" t="s">
        <v>58</v>
      </c>
    </row>
    <row r="326" spans="1:16" ht="12.75">
      <c r="A326" t="s">
        <v>48</v>
      </c>
      <c s="34" t="s">
        <v>339</v>
      </c>
      <c s="34" t="s">
        <v>340</v>
      </c>
      <c s="35" t="s">
        <v>50</v>
      </c>
      <c s="6" t="s">
        <v>341</v>
      </c>
      <c s="36" t="s">
        <v>225</v>
      </c>
      <c s="37">
        <v>2028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53</v>
      </c>
      <c>
        <f>(M326*21)/100</f>
      </c>
      <c t="s">
        <v>27</v>
      </c>
    </row>
    <row r="327" spans="1:5" ht="12.75">
      <c r="A327" s="35" t="s">
        <v>54</v>
      </c>
      <c r="E327" s="39" t="s">
        <v>50</v>
      </c>
    </row>
    <row r="328" spans="1:5" ht="12.75">
      <c r="A328" s="35" t="s">
        <v>55</v>
      </c>
      <c r="E328" s="40" t="s">
        <v>262</v>
      </c>
    </row>
    <row r="329" spans="1:5" ht="12.75">
      <c r="A329" t="s">
        <v>57</v>
      </c>
      <c r="E329" s="39" t="s">
        <v>58</v>
      </c>
    </row>
    <row r="330" spans="1:16" ht="12.75">
      <c r="A330" t="s">
        <v>48</v>
      </c>
      <c s="34" t="s">
        <v>342</v>
      </c>
      <c s="34" t="s">
        <v>343</v>
      </c>
      <c s="35" t="s">
        <v>50</v>
      </c>
      <c s="6" t="s">
        <v>344</v>
      </c>
      <c s="36" t="s">
        <v>52</v>
      </c>
      <c s="37">
        <v>5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53</v>
      </c>
      <c>
        <f>(M330*21)/100</f>
      </c>
      <c t="s">
        <v>27</v>
      </c>
    </row>
    <row r="331" spans="1:5" ht="12.75">
      <c r="A331" s="35" t="s">
        <v>54</v>
      </c>
      <c r="E331" s="39" t="s">
        <v>50</v>
      </c>
    </row>
    <row r="332" spans="1:5" ht="12.75">
      <c r="A332" s="35" t="s">
        <v>55</v>
      </c>
      <c r="E332" s="40" t="s">
        <v>262</v>
      </c>
    </row>
    <row r="333" spans="1:5" ht="12.75">
      <c r="A333" t="s">
        <v>57</v>
      </c>
      <c r="E333" s="39" t="s">
        <v>58</v>
      </c>
    </row>
    <row r="334" spans="1:16" ht="12.75">
      <c r="A334" t="s">
        <v>48</v>
      </c>
      <c s="34" t="s">
        <v>345</v>
      </c>
      <c s="34" t="s">
        <v>346</v>
      </c>
      <c s="35" t="s">
        <v>50</v>
      </c>
      <c s="6" t="s">
        <v>347</v>
      </c>
      <c s="36" t="s">
        <v>225</v>
      </c>
      <c s="37">
        <v>2028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53</v>
      </c>
      <c>
        <f>(M334*21)/100</f>
      </c>
      <c t="s">
        <v>27</v>
      </c>
    </row>
    <row r="335" spans="1:5" ht="12.75">
      <c r="A335" s="35" t="s">
        <v>54</v>
      </c>
      <c r="E335" s="39" t="s">
        <v>50</v>
      </c>
    </row>
    <row r="336" spans="1:5" ht="12.75">
      <c r="A336" s="35" t="s">
        <v>55</v>
      </c>
      <c r="E336" s="40" t="s">
        <v>262</v>
      </c>
    </row>
    <row r="337" spans="1:5" ht="12.75">
      <c r="A337" t="s">
        <v>57</v>
      </c>
      <c r="E337" s="39" t="s">
        <v>58</v>
      </c>
    </row>
    <row r="338" spans="1:16" ht="25.5">
      <c r="A338" t="s">
        <v>48</v>
      </c>
      <c s="34" t="s">
        <v>348</v>
      </c>
      <c s="34" t="s">
        <v>349</v>
      </c>
      <c s="35" t="s">
        <v>50</v>
      </c>
      <c s="6" t="s">
        <v>350</v>
      </c>
      <c s="36" t="s">
        <v>52</v>
      </c>
      <c s="37">
        <v>4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53</v>
      </c>
      <c>
        <f>(M338*21)/100</f>
      </c>
      <c t="s">
        <v>27</v>
      </c>
    </row>
    <row r="339" spans="1:5" ht="12.75">
      <c r="A339" s="35" t="s">
        <v>54</v>
      </c>
      <c r="E339" s="39" t="s">
        <v>50</v>
      </c>
    </row>
    <row r="340" spans="1:5" ht="12.75">
      <c r="A340" s="35" t="s">
        <v>55</v>
      </c>
      <c r="E340" s="40" t="s">
        <v>351</v>
      </c>
    </row>
    <row r="341" spans="1:5" ht="12.75">
      <c r="A341" t="s">
        <v>57</v>
      </c>
      <c r="E341" s="39" t="s">
        <v>58</v>
      </c>
    </row>
    <row r="342" spans="1:16" ht="12.75">
      <c r="A342" t="s">
        <v>48</v>
      </c>
      <c s="34" t="s">
        <v>352</v>
      </c>
      <c s="34" t="s">
        <v>113</v>
      </c>
      <c s="35" t="s">
        <v>47</v>
      </c>
      <c s="6" t="s">
        <v>114</v>
      </c>
      <c s="36" t="s">
        <v>52</v>
      </c>
      <c s="37">
        <v>4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53</v>
      </c>
      <c>
        <f>(M342*21)/100</f>
      </c>
      <c t="s">
        <v>27</v>
      </c>
    </row>
    <row r="343" spans="1:5" ht="12.75">
      <c r="A343" s="35" t="s">
        <v>54</v>
      </c>
      <c r="E343" s="39" t="s">
        <v>50</v>
      </c>
    </row>
    <row r="344" spans="1:5" ht="12.75">
      <c r="A344" s="35" t="s">
        <v>55</v>
      </c>
      <c r="E344" s="40" t="s">
        <v>351</v>
      </c>
    </row>
    <row r="345" spans="1:5" ht="12.75">
      <c r="A345" t="s">
        <v>57</v>
      </c>
      <c r="E345" s="39" t="s">
        <v>58</v>
      </c>
    </row>
    <row r="346" spans="1:16" ht="12.75">
      <c r="A346" t="s">
        <v>48</v>
      </c>
      <c s="34" t="s">
        <v>353</v>
      </c>
      <c s="34" t="s">
        <v>354</v>
      </c>
      <c s="35" t="s">
        <v>50</v>
      </c>
      <c s="6" t="s">
        <v>355</v>
      </c>
      <c s="36" t="s">
        <v>241</v>
      </c>
      <c s="37">
        <v>25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53</v>
      </c>
      <c>
        <f>(M346*21)/100</f>
      </c>
      <c t="s">
        <v>27</v>
      </c>
    </row>
    <row r="347" spans="1:5" ht="12.75">
      <c r="A347" s="35" t="s">
        <v>54</v>
      </c>
      <c r="E347" s="39" t="s">
        <v>50</v>
      </c>
    </row>
    <row r="348" spans="1:5" ht="12.75">
      <c r="A348" s="35" t="s">
        <v>55</v>
      </c>
      <c r="E348" s="40" t="s">
        <v>356</v>
      </c>
    </row>
    <row r="349" spans="1:5" ht="12.75">
      <c r="A349" t="s">
        <v>57</v>
      </c>
      <c r="E349" s="39" t="s">
        <v>58</v>
      </c>
    </row>
    <row r="350" spans="1:16" ht="12.75">
      <c r="A350" t="s">
        <v>48</v>
      </c>
      <c s="34" t="s">
        <v>357</v>
      </c>
      <c s="34" t="s">
        <v>358</v>
      </c>
      <c s="35" t="s">
        <v>50</v>
      </c>
      <c s="6" t="s">
        <v>359</v>
      </c>
      <c s="36" t="s">
        <v>241</v>
      </c>
      <c s="37">
        <v>132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53</v>
      </c>
      <c>
        <f>(M350*21)/100</f>
      </c>
      <c t="s">
        <v>27</v>
      </c>
    </row>
    <row r="351" spans="1:5" ht="12.75">
      <c r="A351" s="35" t="s">
        <v>54</v>
      </c>
      <c r="E351" s="39" t="s">
        <v>50</v>
      </c>
    </row>
    <row r="352" spans="1:5" ht="12.75">
      <c r="A352" s="35" t="s">
        <v>55</v>
      </c>
      <c r="E352" s="40" t="s">
        <v>360</v>
      </c>
    </row>
    <row r="353" spans="1:5" ht="12.75">
      <c r="A353" t="s">
        <v>57</v>
      </c>
      <c r="E353" s="39" t="s">
        <v>58</v>
      </c>
    </row>
    <row r="354" spans="1:16" ht="25.5">
      <c r="A354" t="s">
        <v>48</v>
      </c>
      <c s="34" t="s">
        <v>361</v>
      </c>
      <c s="34" t="s">
        <v>362</v>
      </c>
      <c s="35" t="s">
        <v>50</v>
      </c>
      <c s="6" t="s">
        <v>363</v>
      </c>
      <c s="36" t="s">
        <v>52</v>
      </c>
      <c s="37">
        <v>1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53</v>
      </c>
      <c>
        <f>(M354*21)/100</f>
      </c>
      <c t="s">
        <v>27</v>
      </c>
    </row>
    <row r="355" spans="1:5" ht="12.75">
      <c r="A355" s="35" t="s">
        <v>54</v>
      </c>
      <c r="E355" s="39" t="s">
        <v>50</v>
      </c>
    </row>
    <row r="356" spans="1:5" ht="12.75">
      <c r="A356" s="35" t="s">
        <v>55</v>
      </c>
      <c r="E356" s="40" t="s">
        <v>364</v>
      </c>
    </row>
    <row r="357" spans="1:5" ht="12.75">
      <c r="A357" t="s">
        <v>57</v>
      </c>
      <c r="E357" s="39" t="s">
        <v>58</v>
      </c>
    </row>
    <row r="358" spans="1:16" ht="25.5">
      <c r="A358" t="s">
        <v>48</v>
      </c>
      <c s="34" t="s">
        <v>365</v>
      </c>
      <c s="34" t="s">
        <v>366</v>
      </c>
      <c s="35" t="s">
        <v>50</v>
      </c>
      <c s="6" t="s">
        <v>367</v>
      </c>
      <c s="36" t="s">
        <v>52</v>
      </c>
      <c s="37">
        <v>1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53</v>
      </c>
      <c>
        <f>(M358*21)/100</f>
      </c>
      <c t="s">
        <v>27</v>
      </c>
    </row>
    <row r="359" spans="1:5" ht="12.75">
      <c r="A359" s="35" t="s">
        <v>54</v>
      </c>
      <c r="E359" s="39" t="s">
        <v>50</v>
      </c>
    </row>
    <row r="360" spans="1:5" ht="12.75">
      <c r="A360" s="35" t="s">
        <v>55</v>
      </c>
      <c r="E360" s="40" t="s">
        <v>368</v>
      </c>
    </row>
    <row r="361" spans="1:5" ht="12.75">
      <c r="A361" t="s">
        <v>57</v>
      </c>
      <c r="E361" s="39" t="s">
        <v>58</v>
      </c>
    </row>
    <row r="362" spans="1:16" ht="12.75">
      <c r="A362" t="s">
        <v>48</v>
      </c>
      <c s="34" t="s">
        <v>369</v>
      </c>
      <c s="34" t="s">
        <v>370</v>
      </c>
      <c s="35" t="s">
        <v>50</v>
      </c>
      <c s="6" t="s">
        <v>371</v>
      </c>
      <c s="36" t="s">
        <v>52</v>
      </c>
      <c s="37">
        <v>6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53</v>
      </c>
      <c>
        <f>(M362*21)/100</f>
      </c>
      <c t="s">
        <v>27</v>
      </c>
    </row>
    <row r="363" spans="1:5" ht="12.75">
      <c r="A363" s="35" t="s">
        <v>54</v>
      </c>
      <c r="E363" s="39" t="s">
        <v>50</v>
      </c>
    </row>
    <row r="364" spans="1:5" ht="12.75">
      <c r="A364" s="35" t="s">
        <v>55</v>
      </c>
      <c r="E364" s="40" t="s">
        <v>372</v>
      </c>
    </row>
    <row r="365" spans="1:5" ht="12.75">
      <c r="A365" t="s">
        <v>57</v>
      </c>
      <c r="E365" s="39" t="s">
        <v>58</v>
      </c>
    </row>
    <row r="366" spans="1:16" ht="12.75">
      <c r="A366" t="s">
        <v>48</v>
      </c>
      <c s="34" t="s">
        <v>373</v>
      </c>
      <c s="34" t="s">
        <v>374</v>
      </c>
      <c s="35" t="s">
        <v>50</v>
      </c>
      <c s="6" t="s">
        <v>375</v>
      </c>
      <c s="36" t="s">
        <v>52</v>
      </c>
      <c s="37">
        <v>6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53</v>
      </c>
      <c>
        <f>(M366*21)/100</f>
      </c>
      <c t="s">
        <v>27</v>
      </c>
    </row>
    <row r="367" spans="1:5" ht="12.75">
      <c r="A367" s="35" t="s">
        <v>54</v>
      </c>
      <c r="E367" s="39" t="s">
        <v>50</v>
      </c>
    </row>
    <row r="368" spans="1:5" ht="12.75">
      <c r="A368" s="35" t="s">
        <v>55</v>
      </c>
      <c r="E368" s="40" t="s">
        <v>376</v>
      </c>
    </row>
    <row r="369" spans="1:5" ht="12.75">
      <c r="A369" t="s">
        <v>57</v>
      </c>
      <c r="E369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377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377</v>
      </c>
      <c r="E4" s="26" t="s">
        <v>378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377</v>
      </c>
      <c r="E8" s="30" t="s">
        <v>378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380</v>
      </c>
      <c r="E9" s="33" t="s">
        <v>381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48</v>
      </c>
      <c s="34" t="s">
        <v>47</v>
      </c>
      <c s="34" t="s">
        <v>382</v>
      </c>
      <c s="35" t="s">
        <v>50</v>
      </c>
      <c s="6" t="s">
        <v>383</v>
      </c>
      <c s="36" t="s">
        <v>384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385</v>
      </c>
      <c>
        <f>(M10*21)/100</f>
      </c>
      <c t="s">
        <v>27</v>
      </c>
    </row>
    <row r="11" spans="1:5" ht="12.75">
      <c r="A11" s="35" t="s">
        <v>54</v>
      </c>
      <c r="E11" s="39" t="s">
        <v>386</v>
      </c>
    </row>
    <row r="12" spans="1:5" ht="12.75">
      <c r="A12" s="35" t="s">
        <v>55</v>
      </c>
      <c r="E12" s="40" t="s">
        <v>387</v>
      </c>
    </row>
    <row r="13" spans="1:5" ht="89.25">
      <c r="A13" t="s">
        <v>57</v>
      </c>
      <c r="E13" s="39" t="s">
        <v>388</v>
      </c>
    </row>
    <row r="14" spans="1:16" ht="12.75">
      <c r="A14" t="s">
        <v>48</v>
      </c>
      <c s="34" t="s">
        <v>27</v>
      </c>
      <c s="34" t="s">
        <v>389</v>
      </c>
      <c s="35" t="s">
        <v>50</v>
      </c>
      <c s="6" t="s">
        <v>390</v>
      </c>
      <c s="36" t="s">
        <v>384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385</v>
      </c>
      <c>
        <f>(M14*21)/100</f>
      </c>
      <c t="s">
        <v>27</v>
      </c>
    </row>
    <row r="15" spans="1:5" ht="12.75">
      <c r="A15" s="35" t="s">
        <v>54</v>
      </c>
      <c r="E15" s="39" t="s">
        <v>391</v>
      </c>
    </row>
    <row r="16" spans="1:5" ht="12.75">
      <c r="A16" s="35" t="s">
        <v>55</v>
      </c>
      <c r="E16" s="40" t="s">
        <v>387</v>
      </c>
    </row>
    <row r="17" spans="1:5" ht="102">
      <c r="A17" t="s">
        <v>57</v>
      </c>
      <c r="E17" s="39" t="s">
        <v>392</v>
      </c>
    </row>
    <row r="18" spans="1:16" ht="12.75">
      <c r="A18" t="s">
        <v>48</v>
      </c>
      <c s="34" t="s">
        <v>26</v>
      </c>
      <c s="34" t="s">
        <v>393</v>
      </c>
      <c s="35" t="s">
        <v>50</v>
      </c>
      <c s="6" t="s">
        <v>394</v>
      </c>
      <c s="36" t="s">
        <v>384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385</v>
      </c>
      <c>
        <f>(M18*21)/100</f>
      </c>
      <c t="s">
        <v>27</v>
      </c>
    </row>
    <row r="19" spans="1:5" ht="12.75">
      <c r="A19" s="35" t="s">
        <v>54</v>
      </c>
      <c r="E19" s="39" t="s">
        <v>391</v>
      </c>
    </row>
    <row r="20" spans="1:5" ht="12.75">
      <c r="A20" s="35" t="s">
        <v>55</v>
      </c>
      <c r="E20" s="40" t="s">
        <v>387</v>
      </c>
    </row>
    <row r="21" spans="1:5" ht="102">
      <c r="A21" t="s">
        <v>57</v>
      </c>
      <c r="E21" s="39" t="s">
        <v>392</v>
      </c>
    </row>
    <row r="22" spans="1:16" ht="12.75">
      <c r="A22" t="s">
        <v>48</v>
      </c>
      <c s="34" t="s">
        <v>65</v>
      </c>
      <c s="34" t="s">
        <v>395</v>
      </c>
      <c s="35" t="s">
        <v>50</v>
      </c>
      <c s="6" t="s">
        <v>396</v>
      </c>
      <c s="36" t="s">
        <v>384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385</v>
      </c>
      <c>
        <f>(M22*21)/100</f>
      </c>
      <c t="s">
        <v>27</v>
      </c>
    </row>
    <row r="23" spans="1:5" ht="12.75">
      <c r="A23" s="35" t="s">
        <v>54</v>
      </c>
      <c r="E23" s="39" t="s">
        <v>397</v>
      </c>
    </row>
    <row r="24" spans="1:5" ht="12.75">
      <c r="A24" s="35" t="s">
        <v>55</v>
      </c>
      <c r="E24" s="40" t="s">
        <v>387</v>
      </c>
    </row>
    <row r="25" spans="1:5" ht="63.75">
      <c r="A25" t="s">
        <v>57</v>
      </c>
      <c r="E25" s="39" t="s">
        <v>398</v>
      </c>
    </row>
    <row r="26" spans="1:13" ht="12.75">
      <c r="A26" t="s">
        <v>46</v>
      </c>
      <c r="C26" s="31" t="s">
        <v>47</v>
      </c>
      <c r="E26" s="33" t="s">
        <v>399</v>
      </c>
      <c r="J26" s="32">
        <f>0</f>
      </c>
      <c s="32">
        <f>0</f>
      </c>
      <c s="32">
        <f>0+L27+L31+L35</f>
      </c>
      <c s="32">
        <f>0+M27+M31+M35</f>
      </c>
    </row>
    <row r="27" spans="1:16" ht="12.75">
      <c r="A27" t="s">
        <v>48</v>
      </c>
      <c s="34" t="s">
        <v>69</v>
      </c>
      <c s="34" t="s">
        <v>400</v>
      </c>
      <c s="35" t="s">
        <v>50</v>
      </c>
      <c s="6" t="s">
        <v>401</v>
      </c>
      <c s="36" t="s">
        <v>384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385</v>
      </c>
      <c>
        <f>(M27*21)/100</f>
      </c>
      <c t="s">
        <v>27</v>
      </c>
    </row>
    <row r="28" spans="1:5" ht="12.75">
      <c r="A28" s="35" t="s">
        <v>54</v>
      </c>
      <c r="E28" s="39" t="s">
        <v>402</v>
      </c>
    </row>
    <row r="29" spans="1:5" ht="12.75">
      <c r="A29" s="35" t="s">
        <v>55</v>
      </c>
      <c r="E29" s="40" t="s">
        <v>387</v>
      </c>
    </row>
    <row r="30" spans="1:5" ht="89.25">
      <c r="A30" t="s">
        <v>57</v>
      </c>
      <c r="E30" s="39" t="s">
        <v>403</v>
      </c>
    </row>
    <row r="31" spans="1:16" ht="12.75">
      <c r="A31" t="s">
        <v>48</v>
      </c>
      <c s="34" t="s">
        <v>72</v>
      </c>
      <c s="34" t="s">
        <v>404</v>
      </c>
      <c s="35" t="s">
        <v>50</v>
      </c>
      <c s="6" t="s">
        <v>405</v>
      </c>
      <c s="36" t="s">
        <v>384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385</v>
      </c>
      <c>
        <f>(M31*21)/100</f>
      </c>
      <c t="s">
        <v>27</v>
      </c>
    </row>
    <row r="32" spans="1:5" ht="12.75">
      <c r="A32" s="35" t="s">
        <v>54</v>
      </c>
      <c r="E32" s="39" t="s">
        <v>406</v>
      </c>
    </row>
    <row r="33" spans="1:5" ht="12.75">
      <c r="A33" s="35" t="s">
        <v>55</v>
      </c>
      <c r="E33" s="40" t="s">
        <v>387</v>
      </c>
    </row>
    <row r="34" spans="1:5" ht="76.5">
      <c r="A34" t="s">
        <v>57</v>
      </c>
      <c r="E34" s="39" t="s">
        <v>407</v>
      </c>
    </row>
    <row r="35" spans="1:16" ht="12.75">
      <c r="A35" t="s">
        <v>48</v>
      </c>
      <c s="34" t="s">
        <v>76</v>
      </c>
      <c s="34" t="s">
        <v>408</v>
      </c>
      <c s="35" t="s">
        <v>50</v>
      </c>
      <c s="6" t="s">
        <v>409</v>
      </c>
      <c s="36" t="s">
        <v>384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385</v>
      </c>
      <c>
        <f>(M35*21)/100</f>
      </c>
      <c t="s">
        <v>27</v>
      </c>
    </row>
    <row r="36" spans="1:5" ht="12.75">
      <c r="A36" s="35" t="s">
        <v>54</v>
      </c>
      <c r="E36" s="39" t="s">
        <v>410</v>
      </c>
    </row>
    <row r="37" spans="1:5" ht="12.75">
      <c r="A37" s="35" t="s">
        <v>55</v>
      </c>
      <c r="E37" s="40" t="s">
        <v>411</v>
      </c>
    </row>
    <row r="38" spans="1:5" ht="12.75">
      <c r="A38" t="s">
        <v>57</v>
      </c>
      <c r="E38" s="39" t="s">
        <v>410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